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785" windowWidth="21555" windowHeight="7050"/>
  </bookViews>
  <sheets>
    <sheet name="C.2" sheetId="1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B.1" sheetId="13" r:id="rId10"/>
    <sheet name="B.2" sheetId="14" r:id="rId11"/>
    <sheet name="B.2.1" sheetId="15" r:id="rId12"/>
    <sheet name="B.2.2" sheetId="16" r:id="rId13"/>
    <sheet name="B.2.3" sheetId="17" r:id="rId14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</definedNames>
  <calcPr calcId="145621"/>
</workbook>
</file>

<file path=xl/calcChain.xml><?xml version="1.0" encoding="utf-8"?>
<calcChain xmlns="http://schemas.openxmlformats.org/spreadsheetml/2006/main">
  <c r="M81" i="17" l="1"/>
  <c r="L81" i="17"/>
  <c r="K81" i="17"/>
  <c r="J81" i="17"/>
  <c r="I81" i="17"/>
  <c r="H81" i="17"/>
  <c r="G81" i="17"/>
  <c r="F81" i="17"/>
  <c r="E81" i="17"/>
  <c r="M78" i="17"/>
  <c r="M77" i="17" s="1"/>
  <c r="L78" i="17"/>
  <c r="K78" i="17"/>
  <c r="K77" i="17" s="1"/>
  <c r="J78" i="17"/>
  <c r="J77" i="17" s="1"/>
  <c r="I78" i="17"/>
  <c r="I77" i="17" s="1"/>
  <c r="H78" i="17"/>
  <c r="G78" i="17"/>
  <c r="G77" i="17" s="1"/>
  <c r="F78" i="17"/>
  <c r="F77" i="17" s="1"/>
  <c r="E78" i="17"/>
  <c r="E77" i="17" s="1"/>
  <c r="L77" i="17"/>
  <c r="H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J68" i="17"/>
  <c r="I68" i="17"/>
  <c r="H68" i="17"/>
  <c r="G68" i="17"/>
  <c r="F68" i="17"/>
  <c r="E68" i="17"/>
  <c r="M65" i="17"/>
  <c r="M64" i="17" s="1"/>
  <c r="L65" i="17"/>
  <c r="K65" i="17"/>
  <c r="K64" i="17" s="1"/>
  <c r="J65" i="17"/>
  <c r="J64" i="17" s="1"/>
  <c r="I65" i="17"/>
  <c r="I64" i="17" s="1"/>
  <c r="H65" i="17"/>
  <c r="G65" i="17"/>
  <c r="G64" i="17" s="1"/>
  <c r="F65" i="17"/>
  <c r="F64" i="17" s="1"/>
  <c r="E65" i="17"/>
  <c r="E64" i="17" s="1"/>
  <c r="L64" i="17"/>
  <c r="H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J56" i="17"/>
  <c r="I56" i="17"/>
  <c r="H56" i="17"/>
  <c r="G56" i="17"/>
  <c r="F56" i="17"/>
  <c r="E56" i="17"/>
  <c r="M53" i="17"/>
  <c r="M52" i="17" s="1"/>
  <c r="L53" i="17"/>
  <c r="K53" i="17"/>
  <c r="K52" i="17" s="1"/>
  <c r="K51" i="17" s="1"/>
  <c r="J53" i="17"/>
  <c r="J52" i="17" s="1"/>
  <c r="I53" i="17"/>
  <c r="I52" i="17" s="1"/>
  <c r="H53" i="17"/>
  <c r="G53" i="17"/>
  <c r="G52" i="17" s="1"/>
  <c r="G51" i="17" s="1"/>
  <c r="F53" i="17"/>
  <c r="F52" i="17" s="1"/>
  <c r="E53" i="17"/>
  <c r="E52" i="17" s="1"/>
  <c r="L52" i="17"/>
  <c r="L51" i="17" s="1"/>
  <c r="H52" i="17"/>
  <c r="H51" i="17" s="1"/>
  <c r="M47" i="17"/>
  <c r="L47" i="17"/>
  <c r="K47" i="17"/>
  <c r="J47" i="17"/>
  <c r="I47" i="17"/>
  <c r="H47" i="17"/>
  <c r="G47" i="17"/>
  <c r="F47" i="17"/>
  <c r="E47" i="17"/>
  <c r="M8" i="17"/>
  <c r="L8" i="17"/>
  <c r="K8" i="17"/>
  <c r="J8" i="17"/>
  <c r="I8" i="17"/>
  <c r="H8" i="17"/>
  <c r="G8" i="17"/>
  <c r="F8" i="17"/>
  <c r="E8" i="17"/>
  <c r="M5" i="17"/>
  <c r="L5" i="17"/>
  <c r="L4" i="17" s="1"/>
  <c r="L92" i="17" s="1"/>
  <c r="K5" i="17"/>
  <c r="K4" i="17" s="1"/>
  <c r="J5" i="17"/>
  <c r="J4" i="17" s="1"/>
  <c r="I5" i="17"/>
  <c r="H5" i="17"/>
  <c r="H4" i="17" s="1"/>
  <c r="H92" i="17" s="1"/>
  <c r="G5" i="17"/>
  <c r="G4" i="17" s="1"/>
  <c r="F5" i="17"/>
  <c r="F4" i="17" s="1"/>
  <c r="E5" i="17"/>
  <c r="M4" i="17"/>
  <c r="I4" i="17"/>
  <c r="E4" i="17"/>
  <c r="M81" i="16"/>
  <c r="L81" i="16"/>
  <c r="K81" i="16"/>
  <c r="J81" i="16"/>
  <c r="I81" i="16"/>
  <c r="H81" i="16"/>
  <c r="G81" i="16"/>
  <c r="F81" i="16"/>
  <c r="E81" i="16"/>
  <c r="M78" i="16"/>
  <c r="L78" i="16"/>
  <c r="L77" i="16" s="1"/>
  <c r="K78" i="16"/>
  <c r="K77" i="16" s="1"/>
  <c r="J78" i="16"/>
  <c r="J77" i="16" s="1"/>
  <c r="I78" i="16"/>
  <c r="H78" i="16"/>
  <c r="H77" i="16" s="1"/>
  <c r="G78" i="16"/>
  <c r="G77" i="16" s="1"/>
  <c r="F78" i="16"/>
  <c r="F77" i="16" s="1"/>
  <c r="E78" i="16"/>
  <c r="M77" i="16"/>
  <c r="I77" i="16"/>
  <c r="E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I68" i="16"/>
  <c r="H68" i="16"/>
  <c r="G68" i="16"/>
  <c r="F68" i="16"/>
  <c r="E68" i="16"/>
  <c r="M65" i="16"/>
  <c r="L65" i="16"/>
  <c r="L64" i="16" s="1"/>
  <c r="K65" i="16"/>
  <c r="K64" i="16" s="1"/>
  <c r="J65" i="16"/>
  <c r="J64" i="16" s="1"/>
  <c r="I65" i="16"/>
  <c r="H65" i="16"/>
  <c r="H64" i="16" s="1"/>
  <c r="G65" i="16"/>
  <c r="G64" i="16" s="1"/>
  <c r="F65" i="16"/>
  <c r="F64" i="16" s="1"/>
  <c r="E65" i="16"/>
  <c r="M64" i="16"/>
  <c r="I64" i="16"/>
  <c r="E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I56" i="16"/>
  <c r="H56" i="16"/>
  <c r="G56" i="16"/>
  <c r="F56" i="16"/>
  <c r="E56" i="16"/>
  <c r="M53" i="16"/>
  <c r="L53" i="16"/>
  <c r="L52" i="16" s="1"/>
  <c r="K53" i="16"/>
  <c r="K52" i="16" s="1"/>
  <c r="J53" i="16"/>
  <c r="J52" i="16" s="1"/>
  <c r="J51" i="16" s="1"/>
  <c r="I53" i="16"/>
  <c r="H53" i="16"/>
  <c r="H52" i="16" s="1"/>
  <c r="G53" i="16"/>
  <c r="G52" i="16" s="1"/>
  <c r="F53" i="16"/>
  <c r="F52" i="16" s="1"/>
  <c r="F51" i="16" s="1"/>
  <c r="E53" i="16"/>
  <c r="M52" i="16"/>
  <c r="M51" i="16" s="1"/>
  <c r="I52" i="16"/>
  <c r="I51" i="16" s="1"/>
  <c r="E52" i="16"/>
  <c r="E51" i="16" s="1"/>
  <c r="M47" i="16"/>
  <c r="L47" i="16"/>
  <c r="K47" i="16"/>
  <c r="J47" i="16"/>
  <c r="I47" i="16"/>
  <c r="H47" i="16"/>
  <c r="G47" i="16"/>
  <c r="F47" i="16"/>
  <c r="E47" i="16"/>
  <c r="M8" i="16"/>
  <c r="L8" i="16"/>
  <c r="K8" i="16"/>
  <c r="J8" i="16"/>
  <c r="I8" i="16"/>
  <c r="H8" i="16"/>
  <c r="G8" i="16"/>
  <c r="F8" i="16"/>
  <c r="E8" i="16"/>
  <c r="M5" i="16"/>
  <c r="M4" i="16" s="1"/>
  <c r="L5" i="16"/>
  <c r="L4" i="16" s="1"/>
  <c r="K5" i="16"/>
  <c r="K4" i="16" s="1"/>
  <c r="J5" i="16"/>
  <c r="I5" i="16"/>
  <c r="I4" i="16" s="1"/>
  <c r="I92" i="16" s="1"/>
  <c r="H5" i="16"/>
  <c r="H4" i="16" s="1"/>
  <c r="G5" i="16"/>
  <c r="G4" i="16" s="1"/>
  <c r="F5" i="16"/>
  <c r="E5" i="16"/>
  <c r="E4" i="16" s="1"/>
  <c r="J4" i="16"/>
  <c r="J92" i="16" s="1"/>
  <c r="F4" i="16"/>
  <c r="F92" i="16" s="1"/>
  <c r="M81" i="15"/>
  <c r="L81" i="15"/>
  <c r="K81" i="15"/>
  <c r="J81" i="15"/>
  <c r="I81" i="15"/>
  <c r="H81" i="15"/>
  <c r="G81" i="15"/>
  <c r="F81" i="15"/>
  <c r="E81" i="15"/>
  <c r="M78" i="15"/>
  <c r="M77" i="15" s="1"/>
  <c r="L78" i="15"/>
  <c r="L77" i="15" s="1"/>
  <c r="K78" i="15"/>
  <c r="K77" i="15" s="1"/>
  <c r="J78" i="15"/>
  <c r="I78" i="15"/>
  <c r="I77" i="15" s="1"/>
  <c r="H78" i="15"/>
  <c r="H77" i="15" s="1"/>
  <c r="G78" i="15"/>
  <c r="G77" i="15" s="1"/>
  <c r="F78" i="15"/>
  <c r="E78" i="15"/>
  <c r="E77" i="15" s="1"/>
  <c r="J77" i="15"/>
  <c r="F77" i="15"/>
  <c r="M73" i="15"/>
  <c r="L73" i="15"/>
  <c r="K73" i="15"/>
  <c r="J73" i="15"/>
  <c r="I73" i="15"/>
  <c r="H73" i="15"/>
  <c r="G73" i="15"/>
  <c r="F73" i="15"/>
  <c r="E73" i="15"/>
  <c r="M68" i="15"/>
  <c r="L68" i="15"/>
  <c r="K68" i="15"/>
  <c r="J68" i="15"/>
  <c r="I68" i="15"/>
  <c r="H68" i="15"/>
  <c r="G68" i="15"/>
  <c r="F68" i="15"/>
  <c r="E68" i="15"/>
  <c r="M65" i="15"/>
  <c r="M64" i="15" s="1"/>
  <c r="L65" i="15"/>
  <c r="L64" i="15" s="1"/>
  <c r="K65" i="15"/>
  <c r="K64" i="15" s="1"/>
  <c r="J65" i="15"/>
  <c r="I65" i="15"/>
  <c r="I64" i="15" s="1"/>
  <c r="H65" i="15"/>
  <c r="H64" i="15" s="1"/>
  <c r="G65" i="15"/>
  <c r="G64" i="15" s="1"/>
  <c r="F65" i="15"/>
  <c r="E65" i="15"/>
  <c r="E64" i="15" s="1"/>
  <c r="J64" i="15"/>
  <c r="F64" i="15"/>
  <c r="M59" i="15"/>
  <c r="L59" i="15"/>
  <c r="K59" i="15"/>
  <c r="J59" i="15"/>
  <c r="I59" i="15"/>
  <c r="H59" i="15"/>
  <c r="G59" i="15"/>
  <c r="F59" i="15"/>
  <c r="E59" i="15"/>
  <c r="M56" i="15"/>
  <c r="L56" i="15"/>
  <c r="K56" i="15"/>
  <c r="J56" i="15"/>
  <c r="I56" i="15"/>
  <c r="H56" i="15"/>
  <c r="G56" i="15"/>
  <c r="F56" i="15"/>
  <c r="E56" i="15"/>
  <c r="M53" i="15"/>
  <c r="M52" i="15" s="1"/>
  <c r="M51" i="15" s="1"/>
  <c r="L53" i="15"/>
  <c r="L52" i="15" s="1"/>
  <c r="K53" i="15"/>
  <c r="K52" i="15" s="1"/>
  <c r="J53" i="15"/>
  <c r="I53" i="15"/>
  <c r="I52" i="15" s="1"/>
  <c r="I51" i="15" s="1"/>
  <c r="H53" i="15"/>
  <c r="H52" i="15" s="1"/>
  <c r="G53" i="15"/>
  <c r="G52" i="15" s="1"/>
  <c r="F53" i="15"/>
  <c r="E53" i="15"/>
  <c r="E52" i="15" s="1"/>
  <c r="E51" i="15" s="1"/>
  <c r="J52" i="15"/>
  <c r="J51" i="15" s="1"/>
  <c r="F52" i="15"/>
  <c r="F51" i="15" s="1"/>
  <c r="M47" i="15"/>
  <c r="L47" i="15"/>
  <c r="K47" i="15"/>
  <c r="J47" i="15"/>
  <c r="I47" i="15"/>
  <c r="H47" i="15"/>
  <c r="G47" i="15"/>
  <c r="F47" i="15"/>
  <c r="E47" i="15"/>
  <c r="M8" i="15"/>
  <c r="L8" i="15"/>
  <c r="K8" i="15"/>
  <c r="J8" i="15"/>
  <c r="I8" i="15"/>
  <c r="H8" i="15"/>
  <c r="G8" i="15"/>
  <c r="F8" i="15"/>
  <c r="E8" i="15"/>
  <c r="M5" i="15"/>
  <c r="M4" i="15" s="1"/>
  <c r="L5" i="15"/>
  <c r="L4" i="15" s="1"/>
  <c r="K5" i="15"/>
  <c r="J5" i="15"/>
  <c r="J4" i="15" s="1"/>
  <c r="J92" i="15" s="1"/>
  <c r="I5" i="15"/>
  <c r="I4" i="15" s="1"/>
  <c r="H5" i="15"/>
  <c r="H4" i="15" s="1"/>
  <c r="G5" i="15"/>
  <c r="F5" i="15"/>
  <c r="F4" i="15" s="1"/>
  <c r="F92" i="15" s="1"/>
  <c r="E5" i="15"/>
  <c r="E4" i="15" s="1"/>
  <c r="K4" i="15"/>
  <c r="G4" i="15"/>
  <c r="M81" i="14"/>
  <c r="L81" i="14"/>
  <c r="K81" i="14"/>
  <c r="J81" i="14"/>
  <c r="I81" i="14"/>
  <c r="H81" i="14"/>
  <c r="G81" i="14"/>
  <c r="F81" i="14"/>
  <c r="E81" i="14"/>
  <c r="M78" i="14"/>
  <c r="M77" i="14" s="1"/>
  <c r="L78" i="14"/>
  <c r="L77" i="14" s="1"/>
  <c r="K78" i="14"/>
  <c r="J78" i="14"/>
  <c r="J77" i="14" s="1"/>
  <c r="I78" i="14"/>
  <c r="I77" i="14" s="1"/>
  <c r="H78" i="14"/>
  <c r="H77" i="14" s="1"/>
  <c r="G78" i="14"/>
  <c r="F78" i="14"/>
  <c r="F77" i="14" s="1"/>
  <c r="E78" i="14"/>
  <c r="E77" i="14" s="1"/>
  <c r="K77" i="14"/>
  <c r="G77" i="14"/>
  <c r="M73" i="14"/>
  <c r="L73" i="14"/>
  <c r="K73" i="14"/>
  <c r="J73" i="14"/>
  <c r="I73" i="14"/>
  <c r="H73" i="14"/>
  <c r="G73" i="14"/>
  <c r="F73" i="14"/>
  <c r="E73" i="14"/>
  <c r="M68" i="14"/>
  <c r="L68" i="14"/>
  <c r="K68" i="14"/>
  <c r="J68" i="14"/>
  <c r="I68" i="14"/>
  <c r="H68" i="14"/>
  <c r="G68" i="14"/>
  <c r="F68" i="14"/>
  <c r="E68" i="14"/>
  <c r="M65" i="14"/>
  <c r="M64" i="14" s="1"/>
  <c r="L65" i="14"/>
  <c r="L64" i="14" s="1"/>
  <c r="K65" i="14"/>
  <c r="J65" i="14"/>
  <c r="J64" i="14" s="1"/>
  <c r="I65" i="14"/>
  <c r="I64" i="14" s="1"/>
  <c r="H65" i="14"/>
  <c r="H64" i="14" s="1"/>
  <c r="G65" i="14"/>
  <c r="F65" i="14"/>
  <c r="F64" i="14" s="1"/>
  <c r="E65" i="14"/>
  <c r="E64" i="14" s="1"/>
  <c r="K64" i="14"/>
  <c r="G64" i="14"/>
  <c r="M59" i="14"/>
  <c r="L59" i="14"/>
  <c r="K59" i="14"/>
  <c r="J59" i="14"/>
  <c r="I59" i="14"/>
  <c r="H59" i="14"/>
  <c r="G59" i="14"/>
  <c r="F59" i="14"/>
  <c r="E59" i="14"/>
  <c r="M56" i="14"/>
  <c r="L56" i="14"/>
  <c r="K56" i="14"/>
  <c r="J56" i="14"/>
  <c r="I56" i="14"/>
  <c r="H56" i="14"/>
  <c r="G56" i="14"/>
  <c r="F56" i="14"/>
  <c r="E56" i="14"/>
  <c r="M53" i="14"/>
  <c r="M52" i="14" s="1"/>
  <c r="M51" i="14" s="1"/>
  <c r="L53" i="14"/>
  <c r="L52" i="14" s="1"/>
  <c r="L51" i="14" s="1"/>
  <c r="K53" i="14"/>
  <c r="J53" i="14"/>
  <c r="J52" i="14" s="1"/>
  <c r="I53" i="14"/>
  <c r="I52" i="14" s="1"/>
  <c r="I51" i="14" s="1"/>
  <c r="H53" i="14"/>
  <c r="H52" i="14" s="1"/>
  <c r="H51" i="14" s="1"/>
  <c r="G53" i="14"/>
  <c r="F53" i="14"/>
  <c r="F52" i="14" s="1"/>
  <c r="E53" i="14"/>
  <c r="E52" i="14" s="1"/>
  <c r="E51" i="14" s="1"/>
  <c r="K52" i="14"/>
  <c r="K51" i="14" s="1"/>
  <c r="G52" i="14"/>
  <c r="G51" i="14" s="1"/>
  <c r="M47" i="14"/>
  <c r="L47" i="14"/>
  <c r="K47" i="14"/>
  <c r="J47" i="14"/>
  <c r="I47" i="14"/>
  <c r="H47" i="14"/>
  <c r="G47" i="14"/>
  <c r="F47" i="14"/>
  <c r="E47" i="14"/>
  <c r="M8" i="14"/>
  <c r="L8" i="14"/>
  <c r="K8" i="14"/>
  <c r="J8" i="14"/>
  <c r="I8" i="14"/>
  <c r="H8" i="14"/>
  <c r="G8" i="14"/>
  <c r="F8" i="14"/>
  <c r="E8" i="14"/>
  <c r="M5" i="14"/>
  <c r="M4" i="14" s="1"/>
  <c r="M92" i="14" s="1"/>
  <c r="L5" i="14"/>
  <c r="K5" i="14"/>
  <c r="K4" i="14" s="1"/>
  <c r="J5" i="14"/>
  <c r="J4" i="14" s="1"/>
  <c r="I5" i="14"/>
  <c r="I4" i="14" s="1"/>
  <c r="I92" i="14" s="1"/>
  <c r="H5" i="14"/>
  <c r="G5" i="14"/>
  <c r="G4" i="14" s="1"/>
  <c r="F5" i="14"/>
  <c r="F4" i="14" s="1"/>
  <c r="E5" i="14"/>
  <c r="E4" i="14" s="1"/>
  <c r="E92" i="14" s="1"/>
  <c r="L4" i="14"/>
  <c r="H4" i="14"/>
  <c r="M36" i="13"/>
  <c r="L36" i="13"/>
  <c r="K36" i="13"/>
  <c r="J36" i="13"/>
  <c r="I36" i="13"/>
  <c r="H36" i="13"/>
  <c r="G36" i="13"/>
  <c r="F36" i="13"/>
  <c r="E36" i="13"/>
  <c r="M31" i="13"/>
  <c r="L31" i="13"/>
  <c r="K31" i="13"/>
  <c r="J31" i="13"/>
  <c r="I31" i="13"/>
  <c r="H31" i="13"/>
  <c r="G31" i="13"/>
  <c r="F31" i="13"/>
  <c r="E31" i="13"/>
  <c r="M21" i="13"/>
  <c r="L21" i="13"/>
  <c r="K21" i="13"/>
  <c r="J21" i="13"/>
  <c r="I21" i="13"/>
  <c r="H21" i="13"/>
  <c r="G21" i="13"/>
  <c r="F21" i="13"/>
  <c r="E21" i="13"/>
  <c r="M10" i="13"/>
  <c r="M9" i="13" s="1"/>
  <c r="M40" i="13" s="1"/>
  <c r="L10" i="13"/>
  <c r="L9" i="13" s="1"/>
  <c r="K10" i="13"/>
  <c r="J10" i="13"/>
  <c r="I10" i="13"/>
  <c r="I9" i="13" s="1"/>
  <c r="I40" i="13" s="1"/>
  <c r="H10" i="13"/>
  <c r="H9" i="13" s="1"/>
  <c r="G10" i="13"/>
  <c r="F10" i="13"/>
  <c r="E10" i="13"/>
  <c r="E9" i="13" s="1"/>
  <c r="E40" i="13" s="1"/>
  <c r="K9" i="13"/>
  <c r="J9" i="13"/>
  <c r="G9" i="13"/>
  <c r="F9" i="13"/>
  <c r="M4" i="13"/>
  <c r="L4" i="13"/>
  <c r="L40" i="13" s="1"/>
  <c r="K4" i="13"/>
  <c r="K40" i="13" s="1"/>
  <c r="J4" i="13"/>
  <c r="J40" i="13" s="1"/>
  <c r="I4" i="13"/>
  <c r="H4" i="13"/>
  <c r="H40" i="13" s="1"/>
  <c r="G4" i="13"/>
  <c r="G40" i="13" s="1"/>
  <c r="F4" i="13"/>
  <c r="F40" i="13" s="1"/>
  <c r="E4" i="13"/>
  <c r="K15" i="12"/>
  <c r="J15" i="12"/>
  <c r="I15" i="12"/>
  <c r="H15" i="12"/>
  <c r="G15" i="12"/>
  <c r="F15" i="12"/>
  <c r="E15" i="12"/>
  <c r="D15" i="12"/>
  <c r="C15" i="12"/>
  <c r="K4" i="12"/>
  <c r="J4" i="12"/>
  <c r="I4" i="12"/>
  <c r="H4" i="12"/>
  <c r="G4" i="12"/>
  <c r="F4" i="12"/>
  <c r="E4" i="12"/>
  <c r="D4" i="12"/>
  <c r="C4" i="12"/>
  <c r="H26" i="11"/>
  <c r="D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G4" i="11"/>
  <c r="G26" i="11" s="1"/>
  <c r="F4" i="11"/>
  <c r="F26" i="11" s="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J26" i="9"/>
  <c r="F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I4" i="9"/>
  <c r="I26" i="9" s="1"/>
  <c r="H4" i="9"/>
  <c r="H26" i="9" s="1"/>
  <c r="G4" i="9"/>
  <c r="G26" i="9" s="1"/>
  <c r="F4" i="9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H26" i="7" s="1"/>
  <c r="G4" i="7"/>
  <c r="G26" i="7" s="1"/>
  <c r="F4" i="7"/>
  <c r="F26" i="7" s="1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H26" i="4" s="1"/>
  <c r="G4" i="4"/>
  <c r="G26" i="4" s="1"/>
  <c r="F4" i="4"/>
  <c r="F26" i="4" s="1"/>
  <c r="E4" i="4"/>
  <c r="E26" i="4" s="1"/>
  <c r="D4" i="4"/>
  <c r="D26" i="4" s="1"/>
  <c r="C4" i="4"/>
  <c r="C26" i="4" s="1"/>
  <c r="H92" i="14" l="1"/>
  <c r="G92" i="14"/>
  <c r="K92" i="14"/>
  <c r="F51" i="14"/>
  <c r="J51" i="14"/>
  <c r="H92" i="15"/>
  <c r="G51" i="15"/>
  <c r="K51" i="15"/>
  <c r="K92" i="15" s="1"/>
  <c r="E92" i="16"/>
  <c r="M92" i="16"/>
  <c r="G51" i="16"/>
  <c r="K51" i="16"/>
  <c r="E92" i="17"/>
  <c r="E51" i="17"/>
  <c r="I51" i="17"/>
  <c r="I92" i="17" s="1"/>
  <c r="M51" i="17"/>
  <c r="L92" i="14"/>
  <c r="E92" i="15"/>
  <c r="I92" i="15"/>
  <c r="M92" i="15"/>
  <c r="H51" i="15"/>
  <c r="L51" i="15"/>
  <c r="L92" i="15" s="1"/>
  <c r="H51" i="16"/>
  <c r="H92" i="16" s="1"/>
  <c r="L51" i="16"/>
  <c r="G92" i="17"/>
  <c r="K92" i="17"/>
  <c r="F51" i="17"/>
  <c r="F92" i="17" s="1"/>
  <c r="J51" i="17"/>
  <c r="J92" i="17" s="1"/>
  <c r="G92" i="16"/>
  <c r="K92" i="16"/>
  <c r="M92" i="17"/>
  <c r="F92" i="14"/>
  <c r="J92" i="14"/>
  <c r="G92" i="15"/>
  <c r="L92" i="16"/>
</calcChain>
</file>

<file path=xl/sharedStrings.xml><?xml version="1.0" encoding="utf-8"?>
<sst xmlns="http://schemas.openxmlformats.org/spreadsheetml/2006/main" count="6489" uniqueCount="167">
  <si>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</si>
  <si>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</si>
  <si>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</si>
  <si>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</si>
  <si>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</si>
  <si>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</si>
  <si>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</si>
  <si>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</si>
  <si>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</si>
  <si>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</si>
  <si>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</si>
  <si>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</si>
  <si>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</si>
  <si>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</si>
  <si>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</si>
  <si>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</si>
  <si>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</si>
  <si>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</si>
  <si>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</si>
  <si>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</si>
  <si>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</si>
  <si>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</si>
  <si>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</si>
  <si>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</si>
  <si>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</si>
  <si>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</si>
  <si>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</si>
  <si>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</si>
  <si>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</si>
  <si>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</si>
  <si>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</si>
  <si>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</si>
  <si>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</si>
  <si>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</si>
  <si>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</si>
  <si>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</si>
  <si>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</si>
  <si>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</si>
  <si>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</si>
  <si>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</si>
  <si>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</si>
  <si>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</si>
  <si>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</si>
  <si>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</si>
  <si>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</si>
  <si>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</si>
  <si>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</si>
  <si>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</si>
  <si>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</si>
  <si>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</si>
  <si>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</si>
  <si>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</si>
  <si>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</si>
  <si>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</si>
  <si>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</si>
  <si>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</si>
  <si>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</si>
  <si>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</si>
  <si>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</si>
  <si>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</si>
  <si>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</si>
  <si>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</si>
  <si>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</si>
  <si>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</si>
  <si>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</si>
  <si>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</si>
  <si>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</si>
  <si>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</si>
  <si>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</si>
  <si>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</si>
  <si>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</si>
  <si>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</si>
  <si>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</si>
  <si>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</si>
  <si>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</si>
  <si>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</si>
  <si>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</si>
  <si>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</si>
  <si>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</si>
  <si>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</si>
  <si>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</si>
  <si>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</si>
  <si>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</si>
  <si>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</si>
  <si>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</si>
  <si>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</si>
  <si>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</si>
  <si>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</si>
  <si>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</si>
  <si>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</si>
  <si>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</si>
  <si>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</si>
  <si>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</si>
  <si>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</si>
  <si>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</si>
  <si>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</si>
  <si>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</si>
  <si>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</si>
  <si>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</si>
  <si>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</si>
  <si>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</si>
  <si>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</si>
  <si>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</si>
  <si>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</si>
  <si>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</si>
  <si>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</si>
  <si>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</si>
  <si>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</si>
  <si>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</si>
  <si>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</si>
  <si>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</si>
  <si>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</si>
  <si>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</si>
  <si>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</si>
  <si>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</si>
  <si>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</si>
  <si>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</si>
  <si>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</si>
  <si>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</si>
  <si>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</si>
  <si>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</si>
  <si>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</si>
  <si>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Arts And Culture</t>
  </si>
  <si>
    <t>Table B.2: Payments and estimates by economic classification: Arts And Culture</t>
  </si>
  <si>
    <t>Table B.2: Payments and estimates by economic classification: Administration</t>
  </si>
  <si>
    <t>Table B.2: Payments and estimates by economic classification: Cultural Affairs</t>
  </si>
  <si>
    <t>Table B.2: Payments and estimates by economic classification: Library And Archive Services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</si>
  <si>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</si>
  <si>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</si>
  <si>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</si>
  <si>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</si>
  <si>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</si>
  <si>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</si>
  <si>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</si>
  <si>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</si>
  <si>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</si>
  <si>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</si>
  <si>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</si>
  <si>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</si>
  <si>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</si>
  <si>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</si>
  <si>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Cultural Affairs</t>
  </si>
  <si>
    <t>3. Library And Archive Services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</si>
  <si>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</si>
  <si>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</si>
  <si>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</si>
  <si>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</si>
  <si>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</si>
  <si>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</si>
  <si>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</si>
  <si>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Corporate Services</t>
  </si>
  <si>
    <t>1. Management</t>
  </si>
  <si>
    <t>2. Arts And Culture</t>
  </si>
  <si>
    <t>3. Museum Services</t>
  </si>
  <si>
    <t>4. Language Services</t>
  </si>
  <si>
    <t>2. Library Services</t>
  </si>
  <si>
    <t>3. Archives</t>
  </si>
  <si>
    <t>4. Community Library Services Grant</t>
  </si>
  <si>
    <t>Table 15.2: Summary of departmental receipts collection</t>
  </si>
  <si>
    <t>Table 15.4: Summary of payments and estimates by programme: Arts And Culture</t>
  </si>
  <si>
    <t>Table 15.5: Summary of provincial payments and estimates by economic classification: Arts And Culture</t>
  </si>
  <si>
    <t>Table 15.15: Summary of payments and estimates by sub-programme: Administration</t>
  </si>
  <si>
    <t>Table 15.16: Summary of payments and estimates by economic classification: Administration</t>
  </si>
  <si>
    <t>Table 15.21 : Summary of payments and estimates by economic classification: Library And Archive Services</t>
  </si>
  <si>
    <t>Table 15.20: Summary of payments and estimates by sub-programme: Library And Archive Services</t>
  </si>
  <si>
    <t>Table 15.18: Summary of payments and estimates by economic classification: Cultural Affairs</t>
  </si>
  <si>
    <t>Table 5.17: Summary of payments and estimates by sub-programme: Cultural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</si>
</sst>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131</v>
      </c>
      <c r="J3" s="17" t="s">
        <v>132</v>
      </c>
      <c r="K3" s="17" t="s">
        <v>133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195</v>
      </c>
      <c r="D9" s="33">
        <v>241</v>
      </c>
      <c r="E9" s="33">
        <v>277</v>
      </c>
      <c r="F9" s="32">
        <v>205</v>
      </c>
      <c r="G9" s="33">
        <v>205</v>
      </c>
      <c r="H9" s="34">
        <v>468</v>
      </c>
      <c r="I9" s="33">
        <v>524</v>
      </c>
      <c r="J9" s="33">
        <v>554</v>
      </c>
      <c r="K9" s="33">
        <v>583.36199999999997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459</v>
      </c>
      <c r="E10" s="33">
        <v>1060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101</v>
      </c>
      <c r="D11" s="33">
        <v>76</v>
      </c>
      <c r="E11" s="33">
        <v>92</v>
      </c>
      <c r="F11" s="32">
        <v>100</v>
      </c>
      <c r="G11" s="33">
        <v>100</v>
      </c>
      <c r="H11" s="34">
        <v>53</v>
      </c>
      <c r="I11" s="33">
        <v>96</v>
      </c>
      <c r="J11" s="33">
        <v>102</v>
      </c>
      <c r="K11" s="33">
        <v>107.40599999999999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10</v>
      </c>
      <c r="F12" s="32">
        <v>0</v>
      </c>
      <c r="G12" s="33">
        <v>0</v>
      </c>
      <c r="H12" s="34">
        <v>28</v>
      </c>
      <c r="I12" s="33">
        <v>1</v>
      </c>
      <c r="J12" s="33">
        <v>2</v>
      </c>
      <c r="K12" s="33">
        <v>3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184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129</v>
      </c>
      <c r="D14" s="36">
        <v>1871</v>
      </c>
      <c r="E14" s="36">
        <v>316</v>
      </c>
      <c r="F14" s="35">
        <v>100</v>
      </c>
      <c r="G14" s="36">
        <v>100</v>
      </c>
      <c r="H14" s="37">
        <v>368</v>
      </c>
      <c r="I14" s="36">
        <v>94</v>
      </c>
      <c r="J14" s="36">
        <v>100</v>
      </c>
      <c r="K14" s="36">
        <v>105.3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609</v>
      </c>
      <c r="D15" s="61">
        <f t="shared" ref="D15:K15" si="1">SUM(D5:D14)</f>
        <v>2647</v>
      </c>
      <c r="E15" s="61">
        <f t="shared" si="1"/>
        <v>1755</v>
      </c>
      <c r="F15" s="62">
        <f t="shared" si="1"/>
        <v>405</v>
      </c>
      <c r="G15" s="61">
        <f t="shared" si="1"/>
        <v>405</v>
      </c>
      <c r="H15" s="63">
        <f t="shared" si="1"/>
        <v>917</v>
      </c>
      <c r="I15" s="61">
        <f t="shared" si="1"/>
        <v>715</v>
      </c>
      <c r="J15" s="61">
        <f t="shared" si="1"/>
        <v>758</v>
      </c>
      <c r="K15" s="61">
        <f t="shared" si="1"/>
        <v>799.06799999999987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159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131</v>
      </c>
      <c r="J3" s="17" t="s">
        <v>132</v>
      </c>
      <c r="K3" s="17" t="s">
        <v>133</v>
      </c>
      <c r="Z3" s="54" t="s">
        <v>32</v>
      </c>
    </row>
    <row r="4" spans="1:27" s="14" customFormat="1" ht="12.75" customHeight="1" x14ac:dyDescent="0.25">
      <c r="A4" s="25"/>
      <c r="B4" s="55" t="s">
        <v>134</v>
      </c>
      <c r="C4" s="33">
        <v>77340</v>
      </c>
      <c r="D4" s="33">
        <v>84662</v>
      </c>
      <c r="E4" s="33">
        <v>87830</v>
      </c>
      <c r="F4" s="27">
        <v>92275</v>
      </c>
      <c r="G4" s="28">
        <v>95191</v>
      </c>
      <c r="H4" s="29">
        <v>95191</v>
      </c>
      <c r="I4" s="33">
        <v>100579</v>
      </c>
      <c r="J4" s="33">
        <v>104541</v>
      </c>
      <c r="K4" s="33">
        <v>110030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141</v>
      </c>
      <c r="C5" s="33">
        <v>132328</v>
      </c>
      <c r="D5" s="33">
        <v>122844</v>
      </c>
      <c r="E5" s="33">
        <v>140102</v>
      </c>
      <c r="F5" s="32">
        <v>129055</v>
      </c>
      <c r="G5" s="33">
        <v>170201</v>
      </c>
      <c r="H5" s="34">
        <v>190340</v>
      </c>
      <c r="I5" s="33">
        <v>149620</v>
      </c>
      <c r="J5" s="33">
        <v>195308</v>
      </c>
      <c r="K5" s="33">
        <v>160645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142</v>
      </c>
      <c r="C6" s="33">
        <v>139701</v>
      </c>
      <c r="D6" s="33">
        <v>162246</v>
      </c>
      <c r="E6" s="33">
        <v>251812</v>
      </c>
      <c r="F6" s="32">
        <v>423634</v>
      </c>
      <c r="G6" s="33">
        <v>425634</v>
      </c>
      <c r="H6" s="34">
        <v>425634</v>
      </c>
      <c r="I6" s="33">
        <v>454913</v>
      </c>
      <c r="J6" s="33">
        <v>506857</v>
      </c>
      <c r="K6" s="33">
        <v>535307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143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144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145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146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147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148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135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136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137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138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139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140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349369</v>
      </c>
      <c r="D19" s="46">
        <f t="shared" ref="D19:K19" si="1">SUM(D4:D18)</f>
        <v>369752</v>
      </c>
      <c r="E19" s="46">
        <f t="shared" si="1"/>
        <v>479744</v>
      </c>
      <c r="F19" s="47">
        <f t="shared" si="1"/>
        <v>644964</v>
      </c>
      <c r="G19" s="46">
        <f t="shared" si="1"/>
        <v>691026</v>
      </c>
      <c r="H19" s="48">
        <f t="shared" si="1"/>
        <v>711165</v>
      </c>
      <c r="I19" s="46">
        <f t="shared" si="1"/>
        <v>705112</v>
      </c>
      <c r="J19" s="46">
        <f t="shared" si="1"/>
        <v>806706</v>
      </c>
      <c r="K19" s="46">
        <f t="shared" si="1"/>
        <v>805982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131</v>
      </c>
      <c r="J3" s="17" t="s">
        <v>132</v>
      </c>
      <c r="K3" s="17" t="s">
        <v>133</v>
      </c>
    </row>
    <row r="4" spans="1:27" s="23" customFormat="1" ht="12.75" customHeight="1" x14ac:dyDescent="0.25">
      <c r="A4" s="18"/>
      <c r="B4" s="19" t="s">
        <v>6</v>
      </c>
      <c r="C4" s="20">
        <f>SUM(C5:C7)</f>
        <v>221011</v>
      </c>
      <c r="D4" s="20">
        <f t="shared" ref="D4:K4" si="0">SUM(D5:D7)</f>
        <v>230887</v>
      </c>
      <c r="E4" s="20">
        <f t="shared" si="0"/>
        <v>249889</v>
      </c>
      <c r="F4" s="21">
        <f t="shared" si="0"/>
        <v>301861</v>
      </c>
      <c r="G4" s="20">
        <f t="shared" si="0"/>
        <v>308747</v>
      </c>
      <c r="H4" s="22">
        <f t="shared" si="0"/>
        <v>326462</v>
      </c>
      <c r="I4" s="20">
        <f t="shared" si="0"/>
        <v>313838</v>
      </c>
      <c r="J4" s="20">
        <f t="shared" si="0"/>
        <v>339494</v>
      </c>
      <c r="K4" s="20">
        <f t="shared" si="0"/>
        <v>354918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107481</v>
      </c>
      <c r="D5" s="28">
        <v>117359</v>
      </c>
      <c r="E5" s="28">
        <v>131087</v>
      </c>
      <c r="F5" s="27">
        <v>151282</v>
      </c>
      <c r="G5" s="28">
        <v>148365</v>
      </c>
      <c r="H5" s="29">
        <v>147199</v>
      </c>
      <c r="I5" s="28">
        <v>171214</v>
      </c>
      <c r="J5" s="28">
        <v>190855</v>
      </c>
      <c r="K5" s="29">
        <v>205744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113530</v>
      </c>
      <c r="D6" s="33">
        <v>113528</v>
      </c>
      <c r="E6" s="33">
        <v>118802</v>
      </c>
      <c r="F6" s="32">
        <v>150579</v>
      </c>
      <c r="G6" s="33">
        <v>160382</v>
      </c>
      <c r="H6" s="34">
        <v>179263</v>
      </c>
      <c r="I6" s="33">
        <v>142624</v>
      </c>
      <c r="J6" s="33">
        <v>148639</v>
      </c>
      <c r="K6" s="34">
        <v>149174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48951</v>
      </c>
      <c r="D8" s="20">
        <f t="shared" ref="D8:K8" si="1">SUM(D9:D15)</f>
        <v>84759</v>
      </c>
      <c r="E8" s="20">
        <f t="shared" si="1"/>
        <v>187296</v>
      </c>
      <c r="F8" s="21">
        <f t="shared" si="1"/>
        <v>283478</v>
      </c>
      <c r="G8" s="20">
        <f t="shared" si="1"/>
        <v>304376</v>
      </c>
      <c r="H8" s="22">
        <f t="shared" si="1"/>
        <v>306800</v>
      </c>
      <c r="I8" s="20">
        <f t="shared" si="1"/>
        <v>308030</v>
      </c>
      <c r="J8" s="20">
        <f t="shared" si="1"/>
        <v>318220</v>
      </c>
      <c r="K8" s="20">
        <f t="shared" si="1"/>
        <v>343692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22637</v>
      </c>
      <c r="D9" s="28">
        <v>56083</v>
      </c>
      <c r="E9" s="28">
        <v>150485</v>
      </c>
      <c r="F9" s="27">
        <v>259387</v>
      </c>
      <c r="G9" s="28">
        <v>260264</v>
      </c>
      <c r="H9" s="29">
        <v>260264</v>
      </c>
      <c r="I9" s="28">
        <v>271706</v>
      </c>
      <c r="J9" s="28">
        <v>280140</v>
      </c>
      <c r="K9" s="29">
        <v>304052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6096</v>
      </c>
      <c r="D10" s="33">
        <v>6401</v>
      </c>
      <c r="E10" s="33">
        <v>6721</v>
      </c>
      <c r="F10" s="32">
        <v>4755</v>
      </c>
      <c r="G10" s="33">
        <v>7057</v>
      </c>
      <c r="H10" s="34">
        <v>7057</v>
      </c>
      <c r="I10" s="33">
        <v>7445</v>
      </c>
      <c r="J10" s="33">
        <v>7787</v>
      </c>
      <c r="K10" s="34">
        <v>8183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19349</v>
      </c>
      <c r="D14" s="33">
        <v>21901</v>
      </c>
      <c r="E14" s="33">
        <v>29105</v>
      </c>
      <c r="F14" s="32">
        <v>19236</v>
      </c>
      <c r="G14" s="33">
        <v>36672</v>
      </c>
      <c r="H14" s="34">
        <v>38570</v>
      </c>
      <c r="I14" s="33">
        <v>28879</v>
      </c>
      <c r="J14" s="33">
        <v>30293</v>
      </c>
      <c r="K14" s="34">
        <v>31457</v>
      </c>
    </row>
    <row r="15" spans="1:27" s="14" customFormat="1" ht="12.75" customHeight="1" x14ac:dyDescent="0.25">
      <c r="A15" s="25"/>
      <c r="B15" s="26" t="s">
        <v>20</v>
      </c>
      <c r="C15" s="35">
        <v>869</v>
      </c>
      <c r="D15" s="36">
        <v>374</v>
      </c>
      <c r="E15" s="36">
        <v>985</v>
      </c>
      <c r="F15" s="35">
        <v>100</v>
      </c>
      <c r="G15" s="36">
        <v>383</v>
      </c>
      <c r="H15" s="37">
        <v>909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79386</v>
      </c>
      <c r="D16" s="20">
        <f t="shared" ref="D16:K16" si="2">SUM(D17:D23)</f>
        <v>53863</v>
      </c>
      <c r="E16" s="20">
        <f t="shared" si="2"/>
        <v>42387</v>
      </c>
      <c r="F16" s="21">
        <f t="shared" si="2"/>
        <v>59625</v>
      </c>
      <c r="G16" s="20">
        <f t="shared" si="2"/>
        <v>77903</v>
      </c>
      <c r="H16" s="22">
        <f t="shared" si="2"/>
        <v>77903</v>
      </c>
      <c r="I16" s="20">
        <f t="shared" si="2"/>
        <v>83244</v>
      </c>
      <c r="J16" s="20">
        <f t="shared" si="2"/>
        <v>148992</v>
      </c>
      <c r="K16" s="20">
        <f t="shared" si="2"/>
        <v>107372</v>
      </c>
    </row>
    <row r="17" spans="1:11" s="14" customFormat="1" ht="12.75" customHeight="1" x14ac:dyDescent="0.25">
      <c r="A17" s="25"/>
      <c r="B17" s="26" t="s">
        <v>22</v>
      </c>
      <c r="C17" s="27">
        <v>68487</v>
      </c>
      <c r="D17" s="28">
        <v>46081</v>
      </c>
      <c r="E17" s="28">
        <v>35460</v>
      </c>
      <c r="F17" s="27">
        <v>53219</v>
      </c>
      <c r="G17" s="28">
        <v>49502</v>
      </c>
      <c r="H17" s="29">
        <v>49502</v>
      </c>
      <c r="I17" s="28">
        <v>76962</v>
      </c>
      <c r="J17" s="28">
        <v>133652</v>
      </c>
      <c r="K17" s="29">
        <v>92007</v>
      </c>
    </row>
    <row r="18" spans="1:11" s="14" customFormat="1" ht="12.75" customHeight="1" x14ac:dyDescent="0.25">
      <c r="A18" s="25"/>
      <c r="B18" s="26" t="s">
        <v>23</v>
      </c>
      <c r="C18" s="32">
        <v>10364</v>
      </c>
      <c r="D18" s="33">
        <v>7685</v>
      </c>
      <c r="E18" s="33">
        <v>6927</v>
      </c>
      <c r="F18" s="32">
        <v>6106</v>
      </c>
      <c r="G18" s="33">
        <v>28401</v>
      </c>
      <c r="H18" s="34">
        <v>28401</v>
      </c>
      <c r="I18" s="33">
        <v>6282</v>
      </c>
      <c r="J18" s="33">
        <v>15340</v>
      </c>
      <c r="K18" s="34">
        <v>15365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97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535</v>
      </c>
      <c r="D23" s="36">
        <v>0</v>
      </c>
      <c r="E23" s="36">
        <v>0</v>
      </c>
      <c r="F23" s="35">
        <v>300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21</v>
      </c>
      <c r="D24" s="20">
        <v>243</v>
      </c>
      <c r="E24" s="20">
        <v>172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349369</v>
      </c>
      <c r="D26" s="46">
        <f t="shared" ref="D26:K26" si="3">+D4+D8+D16+D24</f>
        <v>369752</v>
      </c>
      <c r="E26" s="46">
        <f t="shared" si="3"/>
        <v>479744</v>
      </c>
      <c r="F26" s="47">
        <f t="shared" si="3"/>
        <v>644964</v>
      </c>
      <c r="G26" s="46">
        <f t="shared" si="3"/>
        <v>691026</v>
      </c>
      <c r="H26" s="48">
        <f t="shared" si="3"/>
        <v>711165</v>
      </c>
      <c r="I26" s="46">
        <f t="shared" si="3"/>
        <v>705112</v>
      </c>
      <c r="J26" s="46">
        <f t="shared" si="3"/>
        <v>806706</v>
      </c>
      <c r="K26" s="46">
        <f t="shared" si="3"/>
        <v>805982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131</v>
      </c>
      <c r="J3" s="17" t="s">
        <v>132</v>
      </c>
      <c r="K3" s="17" t="s">
        <v>133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10247</v>
      </c>
      <c r="D4" s="33">
        <v>10222</v>
      </c>
      <c r="E4" s="33">
        <v>11743</v>
      </c>
      <c r="F4" s="27">
        <v>10589</v>
      </c>
      <c r="G4" s="28">
        <v>11589</v>
      </c>
      <c r="H4" s="29">
        <v>11589</v>
      </c>
      <c r="I4" s="33">
        <v>12321</v>
      </c>
      <c r="J4" s="33">
        <v>12543</v>
      </c>
      <c r="K4" s="33">
        <v>13208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67093</v>
      </c>
      <c r="D5" s="33">
        <v>74440</v>
      </c>
      <c r="E5" s="33">
        <v>76087</v>
      </c>
      <c r="F5" s="32">
        <v>81686</v>
      </c>
      <c r="G5" s="33">
        <v>83602</v>
      </c>
      <c r="H5" s="34">
        <v>83602</v>
      </c>
      <c r="I5" s="33">
        <v>88258</v>
      </c>
      <c r="J5" s="33">
        <v>91998</v>
      </c>
      <c r="K5" s="33">
        <v>96822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77340</v>
      </c>
      <c r="D19" s="46">
        <f t="shared" ref="D19:K19" si="1">SUM(D4:D18)</f>
        <v>84662</v>
      </c>
      <c r="E19" s="46">
        <f t="shared" si="1"/>
        <v>87830</v>
      </c>
      <c r="F19" s="47">
        <f t="shared" si="1"/>
        <v>92275</v>
      </c>
      <c r="G19" s="46">
        <f t="shared" si="1"/>
        <v>95191</v>
      </c>
      <c r="H19" s="48">
        <f t="shared" si="1"/>
        <v>95191</v>
      </c>
      <c r="I19" s="46">
        <f t="shared" si="1"/>
        <v>100579</v>
      </c>
      <c r="J19" s="46">
        <f t="shared" si="1"/>
        <v>104541</v>
      </c>
      <c r="K19" s="46">
        <f t="shared" si="1"/>
        <v>110030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131</v>
      </c>
      <c r="J3" s="17" t="s">
        <v>132</v>
      </c>
      <c r="K3" s="17" t="s">
        <v>133</v>
      </c>
    </row>
    <row r="4" spans="1:27" s="23" customFormat="1" ht="12.75" customHeight="1" x14ac:dyDescent="0.25">
      <c r="A4" s="18"/>
      <c r="B4" s="19" t="s">
        <v>6</v>
      </c>
      <c r="C4" s="20">
        <f>SUM(C5:C7)</f>
        <v>75867</v>
      </c>
      <c r="D4" s="20">
        <f t="shared" ref="D4:K4" si="0">SUM(D5:D7)</f>
        <v>81158</v>
      </c>
      <c r="E4" s="20">
        <f t="shared" si="0"/>
        <v>85256</v>
      </c>
      <c r="F4" s="21">
        <f t="shared" si="0"/>
        <v>91190</v>
      </c>
      <c r="G4" s="20">
        <f t="shared" si="0"/>
        <v>91688</v>
      </c>
      <c r="H4" s="22">
        <f t="shared" si="0"/>
        <v>91425</v>
      </c>
      <c r="I4" s="20">
        <f t="shared" si="0"/>
        <v>99619</v>
      </c>
      <c r="J4" s="20">
        <f t="shared" si="0"/>
        <v>103581</v>
      </c>
      <c r="K4" s="20">
        <f t="shared" si="0"/>
        <v>109070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38627</v>
      </c>
      <c r="D5" s="28">
        <v>42192</v>
      </c>
      <c r="E5" s="28">
        <v>45513</v>
      </c>
      <c r="F5" s="27">
        <v>53450</v>
      </c>
      <c r="G5" s="28">
        <v>53417</v>
      </c>
      <c r="H5" s="29">
        <v>52901</v>
      </c>
      <c r="I5" s="28">
        <v>57987</v>
      </c>
      <c r="J5" s="28">
        <v>63890</v>
      </c>
      <c r="K5" s="29">
        <v>68873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37240</v>
      </c>
      <c r="D6" s="33">
        <v>38966</v>
      </c>
      <c r="E6" s="33">
        <v>39743</v>
      </c>
      <c r="F6" s="32">
        <v>37740</v>
      </c>
      <c r="G6" s="33">
        <v>38271</v>
      </c>
      <c r="H6" s="34">
        <v>38524</v>
      </c>
      <c r="I6" s="33">
        <v>41632</v>
      </c>
      <c r="J6" s="33">
        <v>39691</v>
      </c>
      <c r="K6" s="34">
        <v>40197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781</v>
      </c>
      <c r="D8" s="20">
        <f t="shared" ref="D8:K8" si="1">SUM(D9:D15)</f>
        <v>939</v>
      </c>
      <c r="E8" s="20">
        <f t="shared" si="1"/>
        <v>2094</v>
      </c>
      <c r="F8" s="21">
        <f t="shared" si="1"/>
        <v>720</v>
      </c>
      <c r="G8" s="20">
        <f t="shared" si="1"/>
        <v>753</v>
      </c>
      <c r="H8" s="22">
        <f t="shared" si="1"/>
        <v>1016</v>
      </c>
      <c r="I8" s="20">
        <f t="shared" si="1"/>
        <v>720</v>
      </c>
      <c r="J8" s="20">
        <f t="shared" si="1"/>
        <v>720</v>
      </c>
      <c r="K8" s="20">
        <f t="shared" si="1"/>
        <v>720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70</v>
      </c>
      <c r="D9" s="28">
        <v>24</v>
      </c>
      <c r="E9" s="28">
        <v>101</v>
      </c>
      <c r="F9" s="27">
        <v>100</v>
      </c>
      <c r="G9" s="28">
        <v>100</v>
      </c>
      <c r="H9" s="29">
        <v>100</v>
      </c>
      <c r="I9" s="28">
        <v>100</v>
      </c>
      <c r="J9" s="28">
        <v>100</v>
      </c>
      <c r="K9" s="29">
        <v>100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578</v>
      </c>
      <c r="D14" s="33">
        <v>850</v>
      </c>
      <c r="E14" s="33">
        <v>1370</v>
      </c>
      <c r="F14" s="32">
        <v>620</v>
      </c>
      <c r="G14" s="33">
        <v>620</v>
      </c>
      <c r="H14" s="34">
        <v>620</v>
      </c>
      <c r="I14" s="33">
        <v>620</v>
      </c>
      <c r="J14" s="33">
        <v>620</v>
      </c>
      <c r="K14" s="34">
        <v>620</v>
      </c>
    </row>
    <row r="15" spans="1:27" s="14" customFormat="1" ht="12.75" customHeight="1" x14ac:dyDescent="0.25">
      <c r="A15" s="25"/>
      <c r="B15" s="26" t="s">
        <v>20</v>
      </c>
      <c r="C15" s="35">
        <v>133</v>
      </c>
      <c r="D15" s="36">
        <v>65</v>
      </c>
      <c r="E15" s="36">
        <v>623</v>
      </c>
      <c r="F15" s="35">
        <v>0</v>
      </c>
      <c r="G15" s="36">
        <v>33</v>
      </c>
      <c r="H15" s="37">
        <v>296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671</v>
      </c>
      <c r="D16" s="20">
        <f t="shared" ref="D16:K16" si="2">SUM(D17:D23)</f>
        <v>2322</v>
      </c>
      <c r="E16" s="20">
        <f t="shared" si="2"/>
        <v>308</v>
      </c>
      <c r="F16" s="21">
        <f t="shared" si="2"/>
        <v>365</v>
      </c>
      <c r="G16" s="20">
        <f t="shared" si="2"/>
        <v>2750</v>
      </c>
      <c r="H16" s="22">
        <f t="shared" si="2"/>
        <v>2750</v>
      </c>
      <c r="I16" s="20">
        <f t="shared" si="2"/>
        <v>240</v>
      </c>
      <c r="J16" s="20">
        <f t="shared" si="2"/>
        <v>240</v>
      </c>
      <c r="K16" s="20">
        <f t="shared" si="2"/>
        <v>240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594</v>
      </c>
      <c r="D18" s="33">
        <v>2322</v>
      </c>
      <c r="E18" s="33">
        <v>308</v>
      </c>
      <c r="F18" s="32">
        <v>365</v>
      </c>
      <c r="G18" s="33">
        <v>2750</v>
      </c>
      <c r="H18" s="34">
        <v>2750</v>
      </c>
      <c r="I18" s="33">
        <v>240</v>
      </c>
      <c r="J18" s="33">
        <v>240</v>
      </c>
      <c r="K18" s="34">
        <v>240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77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21</v>
      </c>
      <c r="D24" s="20">
        <v>243</v>
      </c>
      <c r="E24" s="20">
        <v>172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77340</v>
      </c>
      <c r="D26" s="46">
        <f t="shared" ref="D26:K26" si="3">+D4+D8+D16+D24</f>
        <v>84662</v>
      </c>
      <c r="E26" s="46">
        <f t="shared" si="3"/>
        <v>87830</v>
      </c>
      <c r="F26" s="47">
        <f t="shared" si="3"/>
        <v>92275</v>
      </c>
      <c r="G26" s="46">
        <f t="shared" si="3"/>
        <v>95191</v>
      </c>
      <c r="H26" s="48">
        <f t="shared" si="3"/>
        <v>95191</v>
      </c>
      <c r="I26" s="46">
        <f t="shared" si="3"/>
        <v>100579</v>
      </c>
      <c r="J26" s="46">
        <f t="shared" si="3"/>
        <v>104541</v>
      </c>
      <c r="K26" s="46">
        <f t="shared" si="3"/>
        <v>110030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131</v>
      </c>
      <c r="J3" s="17" t="s">
        <v>132</v>
      </c>
      <c r="K3" s="17" t="s">
        <v>133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2515</v>
      </c>
      <c r="D4" s="33">
        <v>3137</v>
      </c>
      <c r="E4" s="33">
        <v>3199</v>
      </c>
      <c r="F4" s="27">
        <v>3059</v>
      </c>
      <c r="G4" s="28">
        <v>3059</v>
      </c>
      <c r="H4" s="29">
        <v>3059</v>
      </c>
      <c r="I4" s="33">
        <v>3166</v>
      </c>
      <c r="J4" s="33">
        <v>3392</v>
      </c>
      <c r="K4" s="33">
        <v>3572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152</v>
      </c>
      <c r="C5" s="33">
        <v>114763</v>
      </c>
      <c r="D5" s="33">
        <v>93176</v>
      </c>
      <c r="E5" s="33">
        <v>101074</v>
      </c>
      <c r="F5" s="32">
        <v>89798</v>
      </c>
      <c r="G5" s="33">
        <v>128444</v>
      </c>
      <c r="H5" s="34">
        <v>146611</v>
      </c>
      <c r="I5" s="33">
        <v>104185</v>
      </c>
      <c r="J5" s="33">
        <v>146714</v>
      </c>
      <c r="K5" s="33">
        <v>109740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153</v>
      </c>
      <c r="C6" s="33">
        <v>7449</v>
      </c>
      <c r="D6" s="33">
        <v>18188</v>
      </c>
      <c r="E6" s="33">
        <v>26380</v>
      </c>
      <c r="F6" s="32">
        <v>26666</v>
      </c>
      <c r="G6" s="33">
        <v>26666</v>
      </c>
      <c r="H6" s="34">
        <v>25666</v>
      </c>
      <c r="I6" s="33">
        <v>29365</v>
      </c>
      <c r="J6" s="33">
        <v>31637</v>
      </c>
      <c r="K6" s="33">
        <v>33208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154</v>
      </c>
      <c r="C7" s="33">
        <v>7601</v>
      </c>
      <c r="D7" s="33">
        <v>8343</v>
      </c>
      <c r="E7" s="33">
        <v>9449</v>
      </c>
      <c r="F7" s="32">
        <v>9532</v>
      </c>
      <c r="G7" s="33">
        <v>12032</v>
      </c>
      <c r="H7" s="34">
        <v>15004</v>
      </c>
      <c r="I7" s="33">
        <v>12904</v>
      </c>
      <c r="J7" s="33">
        <v>13565</v>
      </c>
      <c r="K7" s="33">
        <v>14125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132328</v>
      </c>
      <c r="D19" s="46">
        <f t="shared" ref="D19:K19" si="1">SUM(D4:D18)</f>
        <v>122844</v>
      </c>
      <c r="E19" s="46">
        <f t="shared" si="1"/>
        <v>140102</v>
      </c>
      <c r="F19" s="47">
        <f t="shared" si="1"/>
        <v>129055</v>
      </c>
      <c r="G19" s="46">
        <f t="shared" si="1"/>
        <v>170201</v>
      </c>
      <c r="H19" s="48">
        <f t="shared" si="1"/>
        <v>190340</v>
      </c>
      <c r="I19" s="46">
        <f t="shared" si="1"/>
        <v>149620</v>
      </c>
      <c r="J19" s="46">
        <f t="shared" si="1"/>
        <v>195308</v>
      </c>
      <c r="K19" s="46">
        <f t="shared" si="1"/>
        <v>160645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131</v>
      </c>
      <c r="J3" s="17" t="s">
        <v>132</v>
      </c>
      <c r="K3" s="17" t="s">
        <v>133</v>
      </c>
    </row>
    <row r="4" spans="1:27" s="23" customFormat="1" ht="12.75" customHeight="1" x14ac:dyDescent="0.25">
      <c r="A4" s="18"/>
      <c r="B4" s="19" t="s">
        <v>6</v>
      </c>
      <c r="C4" s="20">
        <f>SUM(C5:C7)</f>
        <v>62434</v>
      </c>
      <c r="D4" s="20">
        <f t="shared" ref="D4:K4" si="0">SUM(D5:D7)</f>
        <v>70637</v>
      </c>
      <c r="E4" s="20">
        <f t="shared" si="0"/>
        <v>76240</v>
      </c>
      <c r="F4" s="21">
        <f t="shared" si="0"/>
        <v>81987</v>
      </c>
      <c r="G4" s="20">
        <f t="shared" si="0"/>
        <v>87695</v>
      </c>
      <c r="H4" s="22">
        <f t="shared" si="0"/>
        <v>105723</v>
      </c>
      <c r="I4" s="20">
        <f t="shared" si="0"/>
        <v>96844</v>
      </c>
      <c r="J4" s="20">
        <f t="shared" si="0"/>
        <v>97095</v>
      </c>
      <c r="K4" s="20">
        <f t="shared" si="0"/>
        <v>102644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33312</v>
      </c>
      <c r="D5" s="28">
        <v>36392</v>
      </c>
      <c r="E5" s="28">
        <v>40333</v>
      </c>
      <c r="F5" s="27">
        <v>47282</v>
      </c>
      <c r="G5" s="28">
        <v>45438</v>
      </c>
      <c r="H5" s="29">
        <v>44838</v>
      </c>
      <c r="I5" s="28">
        <v>55213</v>
      </c>
      <c r="J5" s="28">
        <v>59574</v>
      </c>
      <c r="K5" s="29">
        <v>64224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29122</v>
      </c>
      <c r="D6" s="33">
        <v>34245</v>
      </c>
      <c r="E6" s="33">
        <v>35907</v>
      </c>
      <c r="F6" s="32">
        <v>34705</v>
      </c>
      <c r="G6" s="33">
        <v>42257</v>
      </c>
      <c r="H6" s="34">
        <v>60885</v>
      </c>
      <c r="I6" s="33">
        <v>41631</v>
      </c>
      <c r="J6" s="33">
        <v>37521</v>
      </c>
      <c r="K6" s="34">
        <v>38420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26403</v>
      </c>
      <c r="D8" s="20">
        <f t="shared" ref="D8:K8" si="1">SUM(D9:D15)</f>
        <v>35129</v>
      </c>
      <c r="E8" s="20">
        <f t="shared" si="1"/>
        <v>42704</v>
      </c>
      <c r="F8" s="21">
        <f t="shared" si="1"/>
        <v>33664</v>
      </c>
      <c r="G8" s="20">
        <f t="shared" si="1"/>
        <v>53409</v>
      </c>
      <c r="H8" s="22">
        <f t="shared" si="1"/>
        <v>55520</v>
      </c>
      <c r="I8" s="20">
        <f t="shared" si="1"/>
        <v>45379</v>
      </c>
      <c r="J8" s="20">
        <f t="shared" si="1"/>
        <v>49533</v>
      </c>
      <c r="K8" s="20">
        <f t="shared" si="1"/>
        <v>51501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1170</v>
      </c>
      <c r="D9" s="28">
        <v>7568</v>
      </c>
      <c r="E9" s="28">
        <v>11611</v>
      </c>
      <c r="F9" s="27">
        <v>10435</v>
      </c>
      <c r="G9" s="28">
        <v>11232</v>
      </c>
      <c r="H9" s="29">
        <v>11232</v>
      </c>
      <c r="I9" s="28">
        <v>12363</v>
      </c>
      <c r="J9" s="28">
        <v>14983</v>
      </c>
      <c r="K9" s="29">
        <v>15619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6096</v>
      </c>
      <c r="D10" s="33">
        <v>6401</v>
      </c>
      <c r="E10" s="33">
        <v>6721</v>
      </c>
      <c r="F10" s="32">
        <v>4755</v>
      </c>
      <c r="G10" s="33">
        <v>7057</v>
      </c>
      <c r="H10" s="34">
        <v>7057</v>
      </c>
      <c r="I10" s="33">
        <v>7445</v>
      </c>
      <c r="J10" s="33">
        <v>7787</v>
      </c>
      <c r="K10" s="34">
        <v>8183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18703</v>
      </c>
      <c r="D14" s="33">
        <v>20952</v>
      </c>
      <c r="E14" s="33">
        <v>24212</v>
      </c>
      <c r="F14" s="32">
        <v>18374</v>
      </c>
      <c r="G14" s="33">
        <v>34810</v>
      </c>
      <c r="H14" s="34">
        <v>36708</v>
      </c>
      <c r="I14" s="33">
        <v>25571</v>
      </c>
      <c r="J14" s="33">
        <v>26763</v>
      </c>
      <c r="K14" s="34">
        <v>27699</v>
      </c>
    </row>
    <row r="15" spans="1:27" s="14" customFormat="1" ht="12.75" customHeight="1" x14ac:dyDescent="0.25">
      <c r="A15" s="25"/>
      <c r="B15" s="26" t="s">
        <v>20</v>
      </c>
      <c r="C15" s="35">
        <v>434</v>
      </c>
      <c r="D15" s="36">
        <v>208</v>
      </c>
      <c r="E15" s="36">
        <v>160</v>
      </c>
      <c r="F15" s="35">
        <v>100</v>
      </c>
      <c r="G15" s="36">
        <v>310</v>
      </c>
      <c r="H15" s="37">
        <v>523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43491</v>
      </c>
      <c r="D16" s="20">
        <f t="shared" ref="D16:K16" si="2">SUM(D17:D23)</f>
        <v>17078</v>
      </c>
      <c r="E16" s="20">
        <f t="shared" si="2"/>
        <v>21158</v>
      </c>
      <c r="F16" s="21">
        <f t="shared" si="2"/>
        <v>13404</v>
      </c>
      <c r="G16" s="20">
        <f t="shared" si="2"/>
        <v>29097</v>
      </c>
      <c r="H16" s="22">
        <f t="shared" si="2"/>
        <v>29097</v>
      </c>
      <c r="I16" s="20">
        <f t="shared" si="2"/>
        <v>7397</v>
      </c>
      <c r="J16" s="20">
        <f t="shared" si="2"/>
        <v>48680</v>
      </c>
      <c r="K16" s="20">
        <f t="shared" si="2"/>
        <v>6500</v>
      </c>
    </row>
    <row r="17" spans="1:11" s="14" customFormat="1" ht="12.75" customHeight="1" x14ac:dyDescent="0.25">
      <c r="A17" s="25"/>
      <c r="B17" s="26" t="s">
        <v>22</v>
      </c>
      <c r="C17" s="27">
        <v>42266</v>
      </c>
      <c r="D17" s="28">
        <v>16182</v>
      </c>
      <c r="E17" s="28">
        <v>17581</v>
      </c>
      <c r="F17" s="27">
        <v>12900</v>
      </c>
      <c r="G17" s="28">
        <v>9183</v>
      </c>
      <c r="H17" s="29">
        <v>9183</v>
      </c>
      <c r="I17" s="28">
        <v>6855</v>
      </c>
      <c r="J17" s="28">
        <v>48080</v>
      </c>
      <c r="K17" s="29">
        <v>5875</v>
      </c>
    </row>
    <row r="18" spans="1:11" s="14" customFormat="1" ht="12.75" customHeight="1" x14ac:dyDescent="0.25">
      <c r="A18" s="25"/>
      <c r="B18" s="26" t="s">
        <v>23</v>
      </c>
      <c r="C18" s="32">
        <v>945</v>
      </c>
      <c r="D18" s="33">
        <v>799</v>
      </c>
      <c r="E18" s="33">
        <v>3577</v>
      </c>
      <c r="F18" s="32">
        <v>504</v>
      </c>
      <c r="G18" s="33">
        <v>19914</v>
      </c>
      <c r="H18" s="34">
        <v>19914</v>
      </c>
      <c r="I18" s="33">
        <v>542</v>
      </c>
      <c r="J18" s="33">
        <v>600</v>
      </c>
      <c r="K18" s="34">
        <v>625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97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280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132328</v>
      </c>
      <c r="D26" s="46">
        <f t="shared" ref="D26:K26" si="3">+D4+D8+D16+D24</f>
        <v>122844</v>
      </c>
      <c r="E26" s="46">
        <f t="shared" si="3"/>
        <v>140102</v>
      </c>
      <c r="F26" s="47">
        <f t="shared" si="3"/>
        <v>129055</v>
      </c>
      <c r="G26" s="46">
        <f t="shared" si="3"/>
        <v>170201</v>
      </c>
      <c r="H26" s="48">
        <f t="shared" si="3"/>
        <v>190340</v>
      </c>
      <c r="I26" s="46">
        <f t="shared" si="3"/>
        <v>149620</v>
      </c>
      <c r="J26" s="46">
        <f t="shared" si="3"/>
        <v>195308</v>
      </c>
      <c r="K26" s="46">
        <f t="shared" si="3"/>
        <v>160645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131</v>
      </c>
      <c r="J3" s="17" t="s">
        <v>132</v>
      </c>
      <c r="K3" s="17" t="s">
        <v>133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1091</v>
      </c>
      <c r="D4" s="33">
        <v>1296</v>
      </c>
      <c r="E4" s="33">
        <v>1558</v>
      </c>
      <c r="F4" s="27">
        <v>1487</v>
      </c>
      <c r="G4" s="28">
        <v>1487</v>
      </c>
      <c r="H4" s="29">
        <v>1487</v>
      </c>
      <c r="I4" s="33">
        <v>1423</v>
      </c>
      <c r="J4" s="33">
        <v>1649</v>
      </c>
      <c r="K4" s="33">
        <v>1736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84655</v>
      </c>
      <c r="D5" s="33">
        <v>98417</v>
      </c>
      <c r="E5" s="33">
        <v>186218</v>
      </c>
      <c r="F5" s="32">
        <v>341933</v>
      </c>
      <c r="G5" s="33">
        <v>341933</v>
      </c>
      <c r="H5" s="34">
        <v>339933</v>
      </c>
      <c r="I5" s="33">
        <v>310545</v>
      </c>
      <c r="J5" s="33">
        <v>324021</v>
      </c>
      <c r="K5" s="33">
        <v>341300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156</v>
      </c>
      <c r="C6" s="33">
        <v>12694</v>
      </c>
      <c r="D6" s="33">
        <v>13089</v>
      </c>
      <c r="E6" s="33">
        <v>15403</v>
      </c>
      <c r="F6" s="32">
        <v>17069</v>
      </c>
      <c r="G6" s="33">
        <v>19069</v>
      </c>
      <c r="H6" s="34">
        <v>21069</v>
      </c>
      <c r="I6" s="33">
        <v>20191</v>
      </c>
      <c r="J6" s="33">
        <v>21491</v>
      </c>
      <c r="K6" s="33">
        <v>22998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157</v>
      </c>
      <c r="C7" s="33">
        <v>41261</v>
      </c>
      <c r="D7" s="33">
        <v>49444</v>
      </c>
      <c r="E7" s="33">
        <v>48633</v>
      </c>
      <c r="F7" s="32">
        <v>63145</v>
      </c>
      <c r="G7" s="33">
        <v>63145</v>
      </c>
      <c r="H7" s="34">
        <v>63145</v>
      </c>
      <c r="I7" s="33">
        <v>122754</v>
      </c>
      <c r="J7" s="33">
        <v>159696</v>
      </c>
      <c r="K7" s="33">
        <v>169273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139701</v>
      </c>
      <c r="D19" s="46">
        <f t="shared" ref="D19:K19" si="1">SUM(D4:D18)</f>
        <v>162246</v>
      </c>
      <c r="E19" s="46">
        <f t="shared" si="1"/>
        <v>251812</v>
      </c>
      <c r="F19" s="47">
        <f t="shared" si="1"/>
        <v>423634</v>
      </c>
      <c r="G19" s="46">
        <f t="shared" si="1"/>
        <v>425634</v>
      </c>
      <c r="H19" s="48">
        <f t="shared" si="1"/>
        <v>425634</v>
      </c>
      <c r="I19" s="46">
        <f t="shared" si="1"/>
        <v>454913</v>
      </c>
      <c r="J19" s="46">
        <f t="shared" si="1"/>
        <v>506857</v>
      </c>
      <c r="K19" s="46">
        <f t="shared" si="1"/>
        <v>535307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131</v>
      </c>
      <c r="J3" s="17" t="s">
        <v>132</v>
      </c>
      <c r="K3" s="17" t="s">
        <v>133</v>
      </c>
    </row>
    <row r="4" spans="1:27" s="23" customFormat="1" ht="12.75" customHeight="1" x14ac:dyDescent="0.25">
      <c r="A4" s="18"/>
      <c r="B4" s="19" t="s">
        <v>6</v>
      </c>
      <c r="C4" s="20">
        <f>SUM(C5:C7)</f>
        <v>82710</v>
      </c>
      <c r="D4" s="20">
        <f t="shared" ref="D4:K4" si="0">SUM(D5:D7)</f>
        <v>79092</v>
      </c>
      <c r="E4" s="20">
        <f t="shared" si="0"/>
        <v>88393</v>
      </c>
      <c r="F4" s="21">
        <f t="shared" si="0"/>
        <v>128684</v>
      </c>
      <c r="G4" s="20">
        <f t="shared" si="0"/>
        <v>129364</v>
      </c>
      <c r="H4" s="22">
        <f t="shared" si="0"/>
        <v>129314</v>
      </c>
      <c r="I4" s="20">
        <f t="shared" si="0"/>
        <v>117375</v>
      </c>
      <c r="J4" s="20">
        <f t="shared" si="0"/>
        <v>138818</v>
      </c>
      <c r="K4" s="20">
        <f t="shared" si="0"/>
        <v>143204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35542</v>
      </c>
      <c r="D5" s="28">
        <v>38775</v>
      </c>
      <c r="E5" s="28">
        <v>45241</v>
      </c>
      <c r="F5" s="27">
        <v>50550</v>
      </c>
      <c r="G5" s="28">
        <v>49510</v>
      </c>
      <c r="H5" s="29">
        <v>49460</v>
      </c>
      <c r="I5" s="28">
        <v>58014</v>
      </c>
      <c r="J5" s="28">
        <v>67391</v>
      </c>
      <c r="K5" s="29">
        <v>72647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47168</v>
      </c>
      <c r="D6" s="33">
        <v>40317</v>
      </c>
      <c r="E6" s="33">
        <v>43152</v>
      </c>
      <c r="F6" s="32">
        <v>78134</v>
      </c>
      <c r="G6" s="33">
        <v>79854</v>
      </c>
      <c r="H6" s="34">
        <v>79854</v>
      </c>
      <c r="I6" s="33">
        <v>59361</v>
      </c>
      <c r="J6" s="33">
        <v>71427</v>
      </c>
      <c r="K6" s="34">
        <v>70557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21767</v>
      </c>
      <c r="D8" s="20">
        <f t="shared" ref="D8:K8" si="1">SUM(D9:D15)</f>
        <v>48691</v>
      </c>
      <c r="E8" s="20">
        <f t="shared" si="1"/>
        <v>142498</v>
      </c>
      <c r="F8" s="21">
        <f t="shared" si="1"/>
        <v>249094</v>
      </c>
      <c r="G8" s="20">
        <f t="shared" si="1"/>
        <v>250214</v>
      </c>
      <c r="H8" s="22">
        <f t="shared" si="1"/>
        <v>250264</v>
      </c>
      <c r="I8" s="20">
        <f t="shared" si="1"/>
        <v>261931</v>
      </c>
      <c r="J8" s="20">
        <f t="shared" si="1"/>
        <v>267967</v>
      </c>
      <c r="K8" s="20">
        <f t="shared" si="1"/>
        <v>291471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21397</v>
      </c>
      <c r="D9" s="28">
        <v>48491</v>
      </c>
      <c r="E9" s="28">
        <v>138773</v>
      </c>
      <c r="F9" s="27">
        <v>248852</v>
      </c>
      <c r="G9" s="28">
        <v>248932</v>
      </c>
      <c r="H9" s="29">
        <v>248932</v>
      </c>
      <c r="I9" s="28">
        <v>259243</v>
      </c>
      <c r="J9" s="28">
        <v>265057</v>
      </c>
      <c r="K9" s="29">
        <v>288333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68</v>
      </c>
      <c r="D14" s="33">
        <v>99</v>
      </c>
      <c r="E14" s="33">
        <v>3523</v>
      </c>
      <c r="F14" s="32">
        <v>242</v>
      </c>
      <c r="G14" s="33">
        <v>1242</v>
      </c>
      <c r="H14" s="34">
        <v>1242</v>
      </c>
      <c r="I14" s="33">
        <v>2688</v>
      </c>
      <c r="J14" s="33">
        <v>2910</v>
      </c>
      <c r="K14" s="34">
        <v>3138</v>
      </c>
    </row>
    <row r="15" spans="1:27" s="14" customFormat="1" ht="12.75" customHeight="1" x14ac:dyDescent="0.25">
      <c r="A15" s="25"/>
      <c r="B15" s="26" t="s">
        <v>20</v>
      </c>
      <c r="C15" s="35">
        <v>302</v>
      </c>
      <c r="D15" s="36">
        <v>101</v>
      </c>
      <c r="E15" s="36">
        <v>202</v>
      </c>
      <c r="F15" s="35">
        <v>0</v>
      </c>
      <c r="G15" s="36">
        <v>40</v>
      </c>
      <c r="H15" s="37">
        <v>90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35224</v>
      </c>
      <c r="D16" s="20">
        <f t="shared" ref="D16:K16" si="2">SUM(D17:D23)</f>
        <v>34463</v>
      </c>
      <c r="E16" s="20">
        <f t="shared" si="2"/>
        <v>20921</v>
      </c>
      <c r="F16" s="21">
        <f t="shared" si="2"/>
        <v>45856</v>
      </c>
      <c r="G16" s="20">
        <f t="shared" si="2"/>
        <v>46056</v>
      </c>
      <c r="H16" s="22">
        <f t="shared" si="2"/>
        <v>46056</v>
      </c>
      <c r="I16" s="20">
        <f t="shared" si="2"/>
        <v>75607</v>
      </c>
      <c r="J16" s="20">
        <f t="shared" si="2"/>
        <v>100072</v>
      </c>
      <c r="K16" s="20">
        <f t="shared" si="2"/>
        <v>100632</v>
      </c>
    </row>
    <row r="17" spans="1:11" s="14" customFormat="1" ht="12.75" customHeight="1" x14ac:dyDescent="0.25">
      <c r="A17" s="25"/>
      <c r="B17" s="26" t="s">
        <v>22</v>
      </c>
      <c r="C17" s="27">
        <v>26221</v>
      </c>
      <c r="D17" s="28">
        <v>29899</v>
      </c>
      <c r="E17" s="28">
        <v>17879</v>
      </c>
      <c r="F17" s="27">
        <v>40319</v>
      </c>
      <c r="G17" s="28">
        <v>40319</v>
      </c>
      <c r="H17" s="29">
        <v>40319</v>
      </c>
      <c r="I17" s="28">
        <v>70107</v>
      </c>
      <c r="J17" s="28">
        <v>85572</v>
      </c>
      <c r="K17" s="29">
        <v>86132</v>
      </c>
    </row>
    <row r="18" spans="1:11" s="14" customFormat="1" ht="12.75" customHeight="1" x14ac:dyDescent="0.25">
      <c r="A18" s="25"/>
      <c r="B18" s="26" t="s">
        <v>23</v>
      </c>
      <c r="C18" s="32">
        <v>8825</v>
      </c>
      <c r="D18" s="33">
        <v>4564</v>
      </c>
      <c r="E18" s="33">
        <v>3042</v>
      </c>
      <c r="F18" s="32">
        <v>5237</v>
      </c>
      <c r="G18" s="33">
        <v>5737</v>
      </c>
      <c r="H18" s="34">
        <v>5737</v>
      </c>
      <c r="I18" s="33">
        <v>5500</v>
      </c>
      <c r="J18" s="33">
        <v>14500</v>
      </c>
      <c r="K18" s="34">
        <v>14500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178</v>
      </c>
      <c r="D23" s="36">
        <v>0</v>
      </c>
      <c r="E23" s="36">
        <v>0</v>
      </c>
      <c r="F23" s="35">
        <v>300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139701</v>
      </c>
      <c r="D26" s="46">
        <f t="shared" ref="D26:K26" si="3">+D4+D8+D16+D24</f>
        <v>162246</v>
      </c>
      <c r="E26" s="46">
        <f t="shared" si="3"/>
        <v>251812</v>
      </c>
      <c r="F26" s="47">
        <f t="shared" si="3"/>
        <v>423634</v>
      </c>
      <c r="G26" s="46">
        <f t="shared" si="3"/>
        <v>425634</v>
      </c>
      <c r="H26" s="48">
        <f t="shared" si="3"/>
        <v>425634</v>
      </c>
      <c r="I26" s="46">
        <f t="shared" si="3"/>
        <v>454913</v>
      </c>
      <c r="J26" s="46">
        <f t="shared" si="3"/>
        <v>506857</v>
      </c>
      <c r="K26" s="46">
        <f t="shared" si="3"/>
        <v>535307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128</v>
      </c>
      <c r="G3" s="17" t="s">
        <v>129</v>
      </c>
      <c r="H3" s="173" t="s">
        <v>130</v>
      </c>
      <c r="I3" s="174"/>
      <c r="J3" s="175"/>
      <c r="K3" s="17" t="s">
        <v>131</v>
      </c>
      <c r="L3" s="17" t="s">
        <v>132</v>
      </c>
      <c r="M3" s="17" t="s">
        <v>133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195</v>
      </c>
      <c r="F9" s="72">
        <f t="shared" ref="F9:M9" si="1">F10+F19</f>
        <v>241</v>
      </c>
      <c r="G9" s="72">
        <f t="shared" si="1"/>
        <v>277</v>
      </c>
      <c r="H9" s="73">
        <f t="shared" si="1"/>
        <v>205</v>
      </c>
      <c r="I9" s="72">
        <f t="shared" si="1"/>
        <v>205</v>
      </c>
      <c r="J9" s="74">
        <f t="shared" si="1"/>
        <v>468</v>
      </c>
      <c r="K9" s="72">
        <f t="shared" si="1"/>
        <v>524</v>
      </c>
      <c r="L9" s="72">
        <f t="shared" si="1"/>
        <v>554</v>
      </c>
      <c r="M9" s="72">
        <f t="shared" si="1"/>
        <v>583.36199999999997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195</v>
      </c>
      <c r="F10" s="100">
        <f t="shared" ref="F10:M10" si="2">SUM(F11:F13)</f>
        <v>241</v>
      </c>
      <c r="G10" s="100">
        <f t="shared" si="2"/>
        <v>277</v>
      </c>
      <c r="H10" s="101">
        <f t="shared" si="2"/>
        <v>205</v>
      </c>
      <c r="I10" s="100">
        <f t="shared" si="2"/>
        <v>205</v>
      </c>
      <c r="J10" s="102">
        <f t="shared" si="2"/>
        <v>468</v>
      </c>
      <c r="K10" s="100">
        <f t="shared" si="2"/>
        <v>524</v>
      </c>
      <c r="L10" s="100">
        <f t="shared" si="2"/>
        <v>554</v>
      </c>
      <c r="M10" s="100">
        <f t="shared" si="2"/>
        <v>583.36199999999997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24</v>
      </c>
      <c r="F11" s="79">
        <v>103</v>
      </c>
      <c r="G11" s="79">
        <v>120</v>
      </c>
      <c r="H11" s="80">
        <v>100</v>
      </c>
      <c r="I11" s="79">
        <v>100</v>
      </c>
      <c r="J11" s="81">
        <v>325</v>
      </c>
      <c r="K11" s="79">
        <v>381</v>
      </c>
      <c r="L11" s="79">
        <v>403</v>
      </c>
      <c r="M11" s="79">
        <v>424.35899999999998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171</v>
      </c>
      <c r="F13" s="86">
        <v>138</v>
      </c>
      <c r="G13" s="86">
        <v>157</v>
      </c>
      <c r="H13" s="87">
        <v>105</v>
      </c>
      <c r="I13" s="86">
        <v>105</v>
      </c>
      <c r="J13" s="88">
        <v>143</v>
      </c>
      <c r="K13" s="86">
        <v>143</v>
      </c>
      <c r="L13" s="86">
        <v>151</v>
      </c>
      <c r="M13" s="86">
        <v>159.00299999999999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171</v>
      </c>
      <c r="F15" s="79">
        <v>138</v>
      </c>
      <c r="G15" s="79">
        <v>157</v>
      </c>
      <c r="H15" s="80">
        <v>105</v>
      </c>
      <c r="I15" s="79">
        <v>105</v>
      </c>
      <c r="J15" s="81">
        <v>143</v>
      </c>
      <c r="K15" s="79">
        <v>381</v>
      </c>
      <c r="L15" s="79">
        <v>149</v>
      </c>
      <c r="M15" s="81">
        <v>156.89699999999999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459</v>
      </c>
      <c r="G21" s="72">
        <f t="shared" si="3"/>
        <v>1060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409</v>
      </c>
      <c r="G22" s="79">
        <v>1000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50</v>
      </c>
      <c r="G26" s="86">
        <v>60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101</v>
      </c>
      <c r="F29" s="72">
        <v>76</v>
      </c>
      <c r="G29" s="72">
        <v>92</v>
      </c>
      <c r="H29" s="73">
        <v>100</v>
      </c>
      <c r="I29" s="72">
        <v>100</v>
      </c>
      <c r="J29" s="74">
        <v>53</v>
      </c>
      <c r="K29" s="72">
        <v>96</v>
      </c>
      <c r="L29" s="72">
        <v>102</v>
      </c>
      <c r="M29" s="72">
        <v>107.40599999999999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10</v>
      </c>
      <c r="H31" s="132">
        <f t="shared" si="4"/>
        <v>0</v>
      </c>
      <c r="I31" s="131">
        <f t="shared" si="4"/>
        <v>0</v>
      </c>
      <c r="J31" s="133">
        <f t="shared" si="4"/>
        <v>28</v>
      </c>
      <c r="K31" s="131">
        <f t="shared" si="4"/>
        <v>1</v>
      </c>
      <c r="L31" s="131">
        <f t="shared" si="4"/>
        <v>2</v>
      </c>
      <c r="M31" s="131">
        <f t="shared" si="4"/>
        <v>3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10</v>
      </c>
      <c r="H32" s="80">
        <v>0</v>
      </c>
      <c r="I32" s="79">
        <v>0</v>
      </c>
      <c r="J32" s="81">
        <v>28</v>
      </c>
      <c r="K32" s="79">
        <v>1</v>
      </c>
      <c r="L32" s="79">
        <v>2</v>
      </c>
      <c r="M32" s="79">
        <v>3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184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184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129</v>
      </c>
      <c r="F39" s="72">
        <v>1871</v>
      </c>
      <c r="G39" s="72">
        <v>316</v>
      </c>
      <c r="H39" s="73">
        <v>100</v>
      </c>
      <c r="I39" s="72">
        <v>100</v>
      </c>
      <c r="J39" s="74">
        <v>368</v>
      </c>
      <c r="K39" s="72">
        <v>94</v>
      </c>
      <c r="L39" s="72">
        <v>100</v>
      </c>
      <c r="M39" s="72">
        <v>105.3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609</v>
      </c>
      <c r="F40" s="46">
        <f t="shared" ref="F40:M40" si="6">F4+F9+F21+F29+F31+F36+F39</f>
        <v>2647</v>
      </c>
      <c r="G40" s="46">
        <f t="shared" si="6"/>
        <v>1755</v>
      </c>
      <c r="H40" s="47">
        <f t="shared" si="6"/>
        <v>405</v>
      </c>
      <c r="I40" s="46">
        <f t="shared" si="6"/>
        <v>405</v>
      </c>
      <c r="J40" s="48">
        <f t="shared" si="6"/>
        <v>917</v>
      </c>
      <c r="K40" s="46">
        <f t="shared" si="6"/>
        <v>715</v>
      </c>
      <c r="L40" s="46">
        <f t="shared" si="6"/>
        <v>758</v>
      </c>
      <c r="M40" s="46">
        <f t="shared" si="6"/>
        <v>799.06799999999987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128</v>
      </c>
      <c r="G3" s="17" t="s">
        <v>129</v>
      </c>
      <c r="H3" s="173" t="s">
        <v>130</v>
      </c>
      <c r="I3" s="174"/>
      <c r="J3" s="175"/>
      <c r="K3" s="17" t="s">
        <v>131</v>
      </c>
      <c r="L3" s="17" t="s">
        <v>132</v>
      </c>
      <c r="M3" s="17" t="s">
        <v>133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221011</v>
      </c>
      <c r="F4" s="72">
        <f t="shared" ref="F4:M4" si="0">F5+F8+F47</f>
        <v>230887</v>
      </c>
      <c r="G4" s="72">
        <f t="shared" si="0"/>
        <v>249889</v>
      </c>
      <c r="H4" s="73">
        <f t="shared" si="0"/>
        <v>301861</v>
      </c>
      <c r="I4" s="72">
        <f t="shared" si="0"/>
        <v>308747</v>
      </c>
      <c r="J4" s="74">
        <f t="shared" si="0"/>
        <v>326462</v>
      </c>
      <c r="K4" s="72">
        <f t="shared" si="0"/>
        <v>313838</v>
      </c>
      <c r="L4" s="72">
        <f t="shared" si="0"/>
        <v>339494</v>
      </c>
      <c r="M4" s="72">
        <f t="shared" si="0"/>
        <v>354918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107481</v>
      </c>
      <c r="F5" s="100">
        <f t="shared" ref="F5:M5" si="1">SUM(F6:F7)</f>
        <v>117359</v>
      </c>
      <c r="G5" s="100">
        <f t="shared" si="1"/>
        <v>131087</v>
      </c>
      <c r="H5" s="101">
        <f t="shared" si="1"/>
        <v>151282</v>
      </c>
      <c r="I5" s="100">
        <f t="shared" si="1"/>
        <v>148365</v>
      </c>
      <c r="J5" s="102">
        <f t="shared" si="1"/>
        <v>147199</v>
      </c>
      <c r="K5" s="100">
        <f t="shared" si="1"/>
        <v>171214</v>
      </c>
      <c r="L5" s="100">
        <f t="shared" si="1"/>
        <v>190855</v>
      </c>
      <c r="M5" s="100">
        <f t="shared" si="1"/>
        <v>205744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91975</v>
      </c>
      <c r="F6" s="79">
        <v>100428</v>
      </c>
      <c r="G6" s="79">
        <v>112595</v>
      </c>
      <c r="H6" s="80">
        <v>131614</v>
      </c>
      <c r="I6" s="79">
        <v>128697</v>
      </c>
      <c r="J6" s="81">
        <v>127916</v>
      </c>
      <c r="K6" s="79">
        <v>148956</v>
      </c>
      <c r="L6" s="79">
        <v>166045</v>
      </c>
      <c r="M6" s="79">
        <v>178997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15506</v>
      </c>
      <c r="F7" s="93">
        <v>16931</v>
      </c>
      <c r="G7" s="93">
        <v>18492</v>
      </c>
      <c r="H7" s="94">
        <v>19668</v>
      </c>
      <c r="I7" s="93">
        <v>19668</v>
      </c>
      <c r="J7" s="95">
        <v>19283</v>
      </c>
      <c r="K7" s="93">
        <v>22258</v>
      </c>
      <c r="L7" s="93">
        <v>24810</v>
      </c>
      <c r="M7" s="93">
        <v>26747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113530</v>
      </c>
      <c r="F8" s="100">
        <f t="shared" ref="F8:M8" si="2">SUM(F9:F46)</f>
        <v>113528</v>
      </c>
      <c r="G8" s="100">
        <f t="shared" si="2"/>
        <v>118802</v>
      </c>
      <c r="H8" s="101">
        <f t="shared" si="2"/>
        <v>150579</v>
      </c>
      <c r="I8" s="100">
        <f t="shared" si="2"/>
        <v>160382</v>
      </c>
      <c r="J8" s="102">
        <f t="shared" si="2"/>
        <v>179263</v>
      </c>
      <c r="K8" s="100">
        <f t="shared" si="2"/>
        <v>142624</v>
      </c>
      <c r="L8" s="100">
        <f t="shared" si="2"/>
        <v>148639</v>
      </c>
      <c r="M8" s="100">
        <f t="shared" si="2"/>
        <v>149174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215</v>
      </c>
      <c r="F9" s="79">
        <v>301</v>
      </c>
      <c r="G9" s="79">
        <v>129</v>
      </c>
      <c r="H9" s="80">
        <v>349</v>
      </c>
      <c r="I9" s="79">
        <v>486</v>
      </c>
      <c r="J9" s="81">
        <v>1062</v>
      </c>
      <c r="K9" s="79">
        <v>656</v>
      </c>
      <c r="L9" s="79">
        <v>661</v>
      </c>
      <c r="M9" s="79">
        <v>662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4511</v>
      </c>
      <c r="F10" s="86">
        <v>4056</v>
      </c>
      <c r="G10" s="86">
        <v>5133</v>
      </c>
      <c r="H10" s="87">
        <v>4250</v>
      </c>
      <c r="I10" s="86">
        <v>4654</v>
      </c>
      <c r="J10" s="88">
        <v>5668</v>
      </c>
      <c r="K10" s="86">
        <v>3780</v>
      </c>
      <c r="L10" s="86">
        <v>3780</v>
      </c>
      <c r="M10" s="86">
        <v>3770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984</v>
      </c>
      <c r="F11" s="86">
        <v>19923</v>
      </c>
      <c r="G11" s="86">
        <v>20051</v>
      </c>
      <c r="H11" s="87">
        <v>22153</v>
      </c>
      <c r="I11" s="86">
        <v>22873</v>
      </c>
      <c r="J11" s="88">
        <v>22808</v>
      </c>
      <c r="K11" s="86">
        <v>31833</v>
      </c>
      <c r="L11" s="86">
        <v>43522</v>
      </c>
      <c r="M11" s="86">
        <v>41538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1490</v>
      </c>
      <c r="F12" s="86">
        <v>1551</v>
      </c>
      <c r="G12" s="86">
        <v>1488</v>
      </c>
      <c r="H12" s="87">
        <v>2240</v>
      </c>
      <c r="I12" s="86">
        <v>2240</v>
      </c>
      <c r="J12" s="88">
        <v>1819</v>
      </c>
      <c r="K12" s="86">
        <v>1928</v>
      </c>
      <c r="L12" s="86">
        <v>1928</v>
      </c>
      <c r="M12" s="86">
        <v>1928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84</v>
      </c>
      <c r="F13" s="86">
        <v>204</v>
      </c>
      <c r="G13" s="86">
        <v>150</v>
      </c>
      <c r="H13" s="87">
        <v>250</v>
      </c>
      <c r="I13" s="86">
        <v>106</v>
      </c>
      <c r="J13" s="88">
        <v>106</v>
      </c>
      <c r="K13" s="86">
        <v>110</v>
      </c>
      <c r="L13" s="86">
        <v>110</v>
      </c>
      <c r="M13" s="86">
        <v>110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7574</v>
      </c>
      <c r="F14" s="86">
        <v>529</v>
      </c>
      <c r="G14" s="86">
        <v>675</v>
      </c>
      <c r="H14" s="87">
        <v>444</v>
      </c>
      <c r="I14" s="86">
        <v>987</v>
      </c>
      <c r="J14" s="88">
        <v>1019</v>
      </c>
      <c r="K14" s="86">
        <v>310</v>
      </c>
      <c r="L14" s="86">
        <v>264</v>
      </c>
      <c r="M14" s="86">
        <v>267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4314</v>
      </c>
      <c r="F15" s="86">
        <v>4414</v>
      </c>
      <c r="G15" s="86">
        <v>4501</v>
      </c>
      <c r="H15" s="87">
        <v>4491</v>
      </c>
      <c r="I15" s="86">
        <v>4107</v>
      </c>
      <c r="J15" s="88">
        <v>4602</v>
      </c>
      <c r="K15" s="86">
        <v>3821</v>
      </c>
      <c r="L15" s="86">
        <v>3824</v>
      </c>
      <c r="M15" s="86">
        <v>3825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6923</v>
      </c>
      <c r="F16" s="86">
        <v>11580</v>
      </c>
      <c r="G16" s="86">
        <v>9611</v>
      </c>
      <c r="H16" s="87">
        <v>13128</v>
      </c>
      <c r="I16" s="86">
        <v>10888</v>
      </c>
      <c r="J16" s="88">
        <v>9181</v>
      </c>
      <c r="K16" s="86">
        <v>11592</v>
      </c>
      <c r="L16" s="86">
        <v>11726</v>
      </c>
      <c r="M16" s="86">
        <v>12581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36</v>
      </c>
      <c r="F17" s="86">
        <v>261</v>
      </c>
      <c r="G17" s="86">
        <v>541</v>
      </c>
      <c r="H17" s="87">
        <v>90</v>
      </c>
      <c r="I17" s="86">
        <v>640</v>
      </c>
      <c r="J17" s="88">
        <v>794</v>
      </c>
      <c r="K17" s="86">
        <v>579</v>
      </c>
      <c r="L17" s="86">
        <v>559</v>
      </c>
      <c r="M17" s="86">
        <v>545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67</v>
      </c>
      <c r="F21" s="86">
        <v>294</v>
      </c>
      <c r="G21" s="86">
        <v>168</v>
      </c>
      <c r="H21" s="87">
        <v>136</v>
      </c>
      <c r="I21" s="86">
        <v>136</v>
      </c>
      <c r="J21" s="88">
        <v>143</v>
      </c>
      <c r="K21" s="86">
        <v>61</v>
      </c>
      <c r="L21" s="86">
        <v>61</v>
      </c>
      <c r="M21" s="86">
        <v>61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13029</v>
      </c>
      <c r="F22" s="86">
        <v>9828</v>
      </c>
      <c r="G22" s="86">
        <v>8384</v>
      </c>
      <c r="H22" s="87">
        <v>11453</v>
      </c>
      <c r="I22" s="86">
        <v>11291</v>
      </c>
      <c r="J22" s="88">
        <v>15636</v>
      </c>
      <c r="K22" s="86">
        <v>10844</v>
      </c>
      <c r="L22" s="86">
        <v>7925</v>
      </c>
      <c r="M22" s="86">
        <v>8016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1353</v>
      </c>
      <c r="F23" s="86">
        <v>8609</v>
      </c>
      <c r="G23" s="86">
        <v>8542</v>
      </c>
      <c r="H23" s="87">
        <v>40926</v>
      </c>
      <c r="I23" s="86">
        <v>39614</v>
      </c>
      <c r="J23" s="88">
        <v>41651</v>
      </c>
      <c r="K23" s="86">
        <v>6169</v>
      </c>
      <c r="L23" s="86">
        <v>5883</v>
      </c>
      <c r="M23" s="86">
        <v>5883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57</v>
      </c>
      <c r="F24" s="86">
        <v>44</v>
      </c>
      <c r="G24" s="86">
        <v>46</v>
      </c>
      <c r="H24" s="87">
        <v>60</v>
      </c>
      <c r="I24" s="86">
        <v>60</v>
      </c>
      <c r="J24" s="88">
        <v>60</v>
      </c>
      <c r="K24" s="86">
        <v>94</v>
      </c>
      <c r="L24" s="86">
        <v>94</v>
      </c>
      <c r="M24" s="86">
        <v>94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1979</v>
      </c>
      <c r="F25" s="86">
        <v>2238</v>
      </c>
      <c r="G25" s="86">
        <v>2857</v>
      </c>
      <c r="H25" s="87">
        <v>2422</v>
      </c>
      <c r="I25" s="86">
        <v>2537</v>
      </c>
      <c r="J25" s="88">
        <v>3954</v>
      </c>
      <c r="K25" s="86">
        <v>3502</v>
      </c>
      <c r="L25" s="86">
        <v>3509</v>
      </c>
      <c r="M25" s="86">
        <v>3521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19</v>
      </c>
      <c r="J27" s="88">
        <v>19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</v>
      </c>
      <c r="F30" s="86">
        <v>5</v>
      </c>
      <c r="G30" s="86">
        <v>59</v>
      </c>
      <c r="H30" s="87">
        <v>10</v>
      </c>
      <c r="I30" s="86">
        <v>10</v>
      </c>
      <c r="J30" s="88">
        <v>10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31838</v>
      </c>
      <c r="F31" s="86">
        <v>1627</v>
      </c>
      <c r="G31" s="86">
        <v>3195</v>
      </c>
      <c r="H31" s="87">
        <v>68</v>
      </c>
      <c r="I31" s="86">
        <v>68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221</v>
      </c>
      <c r="F32" s="86">
        <v>139</v>
      </c>
      <c r="G32" s="86">
        <v>139</v>
      </c>
      <c r="H32" s="87">
        <v>272</v>
      </c>
      <c r="I32" s="86">
        <v>307</v>
      </c>
      <c r="J32" s="88">
        <v>205</v>
      </c>
      <c r="K32" s="86">
        <v>2</v>
      </c>
      <c r="L32" s="86">
        <v>2</v>
      </c>
      <c r="M32" s="86">
        <v>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10</v>
      </c>
      <c r="F34" s="86">
        <v>0</v>
      </c>
      <c r="G34" s="86">
        <v>0</v>
      </c>
      <c r="H34" s="87">
        <v>6</v>
      </c>
      <c r="I34" s="86">
        <v>6</v>
      </c>
      <c r="J34" s="88">
        <v>6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933</v>
      </c>
      <c r="F37" s="86">
        <v>226</v>
      </c>
      <c r="G37" s="86">
        <v>249</v>
      </c>
      <c r="H37" s="87">
        <v>405</v>
      </c>
      <c r="I37" s="86">
        <v>3176</v>
      </c>
      <c r="J37" s="88">
        <v>3722</v>
      </c>
      <c r="K37" s="86">
        <v>2812</v>
      </c>
      <c r="L37" s="86">
        <v>2735</v>
      </c>
      <c r="M37" s="86">
        <v>2662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4076</v>
      </c>
      <c r="F38" s="86">
        <v>3636</v>
      </c>
      <c r="G38" s="86">
        <v>4859</v>
      </c>
      <c r="H38" s="87">
        <v>3731</v>
      </c>
      <c r="I38" s="86">
        <v>5358</v>
      </c>
      <c r="J38" s="88">
        <v>6175</v>
      </c>
      <c r="K38" s="86">
        <v>8333</v>
      </c>
      <c r="L38" s="86">
        <v>8274</v>
      </c>
      <c r="M38" s="86">
        <v>8149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8297</v>
      </c>
      <c r="F39" s="86">
        <v>10113</v>
      </c>
      <c r="G39" s="86">
        <v>11018</v>
      </c>
      <c r="H39" s="87">
        <v>12308</v>
      </c>
      <c r="I39" s="86">
        <v>10432</v>
      </c>
      <c r="J39" s="88">
        <v>9471</v>
      </c>
      <c r="K39" s="86">
        <v>14357</v>
      </c>
      <c r="L39" s="86">
        <v>14519</v>
      </c>
      <c r="M39" s="86">
        <v>14699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3990</v>
      </c>
      <c r="F40" s="86">
        <v>4534</v>
      </c>
      <c r="G40" s="86">
        <v>5326</v>
      </c>
      <c r="H40" s="87">
        <v>3955</v>
      </c>
      <c r="I40" s="86">
        <v>6748</v>
      </c>
      <c r="J40" s="88">
        <v>7543</v>
      </c>
      <c r="K40" s="86">
        <v>6300</v>
      </c>
      <c r="L40" s="86">
        <v>6364</v>
      </c>
      <c r="M40" s="86">
        <v>6377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3602</v>
      </c>
      <c r="F41" s="86">
        <v>4331</v>
      </c>
      <c r="G41" s="86">
        <v>5338</v>
      </c>
      <c r="H41" s="87">
        <v>4685</v>
      </c>
      <c r="I41" s="86">
        <v>5568</v>
      </c>
      <c r="J41" s="88">
        <v>8948</v>
      </c>
      <c r="K41" s="86">
        <v>6553</v>
      </c>
      <c r="L41" s="86">
        <v>6352</v>
      </c>
      <c r="M41" s="86">
        <v>6357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12395</v>
      </c>
      <c r="F42" s="86">
        <v>15770</v>
      </c>
      <c r="G42" s="86">
        <v>18182</v>
      </c>
      <c r="H42" s="87">
        <v>15702</v>
      </c>
      <c r="I42" s="86">
        <v>18591</v>
      </c>
      <c r="J42" s="88">
        <v>23111</v>
      </c>
      <c r="K42" s="86">
        <v>18166</v>
      </c>
      <c r="L42" s="86">
        <v>17699</v>
      </c>
      <c r="M42" s="86">
        <v>17734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1265</v>
      </c>
      <c r="F43" s="86">
        <v>864</v>
      </c>
      <c r="G43" s="86">
        <v>890</v>
      </c>
      <c r="H43" s="87">
        <v>1261</v>
      </c>
      <c r="I43" s="86">
        <v>1446</v>
      </c>
      <c r="J43" s="88">
        <v>1066</v>
      </c>
      <c r="K43" s="86">
        <v>1000</v>
      </c>
      <c r="L43" s="86">
        <v>1012</v>
      </c>
      <c r="M43" s="86">
        <v>1025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269</v>
      </c>
      <c r="F44" s="86">
        <v>3032</v>
      </c>
      <c r="G44" s="86">
        <v>2257</v>
      </c>
      <c r="H44" s="87">
        <v>742</v>
      </c>
      <c r="I44" s="86">
        <v>914</v>
      </c>
      <c r="J44" s="88">
        <v>1403</v>
      </c>
      <c r="K44" s="86">
        <v>1907</v>
      </c>
      <c r="L44" s="86">
        <v>1919</v>
      </c>
      <c r="M44" s="86">
        <v>1935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4013</v>
      </c>
      <c r="F45" s="86">
        <v>1890</v>
      </c>
      <c r="G45" s="86">
        <v>1662</v>
      </c>
      <c r="H45" s="87">
        <v>2105</v>
      </c>
      <c r="I45" s="86">
        <v>2605</v>
      </c>
      <c r="J45" s="88">
        <v>3111</v>
      </c>
      <c r="K45" s="86">
        <v>3426</v>
      </c>
      <c r="L45" s="86">
        <v>2695</v>
      </c>
      <c r="M45" s="86">
        <v>2683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3529</v>
      </c>
      <c r="G46" s="93">
        <v>3352</v>
      </c>
      <c r="H46" s="94">
        <v>2937</v>
      </c>
      <c r="I46" s="93">
        <v>4515</v>
      </c>
      <c r="J46" s="95">
        <v>5970</v>
      </c>
      <c r="K46" s="93">
        <v>4489</v>
      </c>
      <c r="L46" s="93">
        <v>3222</v>
      </c>
      <c r="M46" s="93">
        <v>4750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48951</v>
      </c>
      <c r="F51" s="72">
        <f t="shared" ref="F51:M51" si="4">F52+F59+F62+F63+F64+F72+F73</f>
        <v>84759</v>
      </c>
      <c r="G51" s="72">
        <f t="shared" si="4"/>
        <v>187296</v>
      </c>
      <c r="H51" s="73">
        <f t="shared" si="4"/>
        <v>283478</v>
      </c>
      <c r="I51" s="72">
        <f t="shared" si="4"/>
        <v>304376</v>
      </c>
      <c r="J51" s="74">
        <f t="shared" si="4"/>
        <v>306800</v>
      </c>
      <c r="K51" s="72">
        <f t="shared" si="4"/>
        <v>308030</v>
      </c>
      <c r="L51" s="72">
        <f t="shared" si="4"/>
        <v>318220</v>
      </c>
      <c r="M51" s="72">
        <f t="shared" si="4"/>
        <v>343692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22637</v>
      </c>
      <c r="F52" s="79">
        <f t="shared" ref="F52:M52" si="5">F53+F56</f>
        <v>56083</v>
      </c>
      <c r="G52" s="79">
        <f t="shared" si="5"/>
        <v>150485</v>
      </c>
      <c r="H52" s="80">
        <f t="shared" si="5"/>
        <v>259387</v>
      </c>
      <c r="I52" s="79">
        <f t="shared" si="5"/>
        <v>260264</v>
      </c>
      <c r="J52" s="81">
        <f t="shared" si="5"/>
        <v>260264</v>
      </c>
      <c r="K52" s="79">
        <f t="shared" si="5"/>
        <v>271706</v>
      </c>
      <c r="L52" s="79">
        <f t="shared" si="5"/>
        <v>280140</v>
      </c>
      <c r="M52" s="79">
        <f t="shared" si="5"/>
        <v>304052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70</v>
      </c>
      <c r="F53" s="93">
        <f t="shared" ref="F53:M53" si="6">SUM(F54:F55)</f>
        <v>71</v>
      </c>
      <c r="G53" s="93">
        <f t="shared" si="6"/>
        <v>102</v>
      </c>
      <c r="H53" s="94">
        <f t="shared" si="6"/>
        <v>100</v>
      </c>
      <c r="I53" s="93">
        <f t="shared" si="6"/>
        <v>100</v>
      </c>
      <c r="J53" s="95">
        <f t="shared" si="6"/>
        <v>100</v>
      </c>
      <c r="K53" s="93">
        <f t="shared" si="6"/>
        <v>100</v>
      </c>
      <c r="L53" s="93">
        <f t="shared" si="6"/>
        <v>100</v>
      </c>
      <c r="M53" s="93">
        <f t="shared" si="6"/>
        <v>100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1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70</v>
      </c>
      <c r="F55" s="93">
        <v>71</v>
      </c>
      <c r="G55" s="93">
        <v>101</v>
      </c>
      <c r="H55" s="94">
        <v>100</v>
      </c>
      <c r="I55" s="93">
        <v>100</v>
      </c>
      <c r="J55" s="95">
        <v>100</v>
      </c>
      <c r="K55" s="93">
        <v>100</v>
      </c>
      <c r="L55" s="93">
        <v>100</v>
      </c>
      <c r="M55" s="93">
        <v>100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22567</v>
      </c>
      <c r="F56" s="100">
        <f t="shared" ref="F56:M56" si="7">SUM(F57:F58)</f>
        <v>56012</v>
      </c>
      <c r="G56" s="100">
        <f t="shared" si="7"/>
        <v>150383</v>
      </c>
      <c r="H56" s="101">
        <f t="shared" si="7"/>
        <v>259287</v>
      </c>
      <c r="I56" s="100">
        <f t="shared" si="7"/>
        <v>260164</v>
      </c>
      <c r="J56" s="102">
        <f t="shared" si="7"/>
        <v>260164</v>
      </c>
      <c r="K56" s="100">
        <f t="shared" si="7"/>
        <v>271606</v>
      </c>
      <c r="L56" s="100">
        <f t="shared" si="7"/>
        <v>280040</v>
      </c>
      <c r="M56" s="100">
        <f t="shared" si="7"/>
        <v>303952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22567</v>
      </c>
      <c r="F57" s="79">
        <v>56012</v>
      </c>
      <c r="G57" s="79">
        <v>150383</v>
      </c>
      <c r="H57" s="80">
        <v>259287</v>
      </c>
      <c r="I57" s="79">
        <v>260164</v>
      </c>
      <c r="J57" s="81">
        <v>260164</v>
      </c>
      <c r="K57" s="79">
        <v>271606</v>
      </c>
      <c r="L57" s="79">
        <v>280040</v>
      </c>
      <c r="M57" s="79">
        <v>303952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6096</v>
      </c>
      <c r="F59" s="100">
        <f t="shared" ref="F59:M59" si="8">SUM(F60:F61)</f>
        <v>6401</v>
      </c>
      <c r="G59" s="100">
        <f t="shared" si="8"/>
        <v>6721</v>
      </c>
      <c r="H59" s="101">
        <f t="shared" si="8"/>
        <v>4755</v>
      </c>
      <c r="I59" s="100">
        <f t="shared" si="8"/>
        <v>7057</v>
      </c>
      <c r="J59" s="102">
        <f t="shared" si="8"/>
        <v>7057</v>
      </c>
      <c r="K59" s="100">
        <f t="shared" si="8"/>
        <v>7445</v>
      </c>
      <c r="L59" s="100">
        <f t="shared" si="8"/>
        <v>7787</v>
      </c>
      <c r="M59" s="100">
        <f t="shared" si="8"/>
        <v>8183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6096</v>
      </c>
      <c r="F61" s="93">
        <v>6401</v>
      </c>
      <c r="G61" s="93">
        <v>6721</v>
      </c>
      <c r="H61" s="94">
        <v>4755</v>
      </c>
      <c r="I61" s="93">
        <v>7057</v>
      </c>
      <c r="J61" s="95">
        <v>7057</v>
      </c>
      <c r="K61" s="93">
        <v>7445</v>
      </c>
      <c r="L61" s="93">
        <v>7787</v>
      </c>
      <c r="M61" s="93">
        <v>8183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19349</v>
      </c>
      <c r="F72" s="86">
        <v>21901</v>
      </c>
      <c r="G72" s="86">
        <v>29105</v>
      </c>
      <c r="H72" s="87">
        <v>19236</v>
      </c>
      <c r="I72" s="86">
        <v>36672</v>
      </c>
      <c r="J72" s="88">
        <v>38570</v>
      </c>
      <c r="K72" s="86">
        <v>28879</v>
      </c>
      <c r="L72" s="86">
        <v>30293</v>
      </c>
      <c r="M72" s="86">
        <v>31457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869</v>
      </c>
      <c r="F73" s="86">
        <f t="shared" ref="F73:M73" si="12">SUM(F74:F75)</f>
        <v>374</v>
      </c>
      <c r="G73" s="86">
        <f t="shared" si="12"/>
        <v>985</v>
      </c>
      <c r="H73" s="87">
        <f t="shared" si="12"/>
        <v>100</v>
      </c>
      <c r="I73" s="86">
        <f t="shared" si="12"/>
        <v>383</v>
      </c>
      <c r="J73" s="88">
        <f t="shared" si="12"/>
        <v>909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685</v>
      </c>
      <c r="F74" s="79">
        <v>189</v>
      </c>
      <c r="G74" s="79">
        <v>252</v>
      </c>
      <c r="H74" s="80">
        <v>0</v>
      </c>
      <c r="I74" s="79">
        <v>250</v>
      </c>
      <c r="J74" s="81">
        <v>513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184</v>
      </c>
      <c r="F75" s="93">
        <v>185</v>
      </c>
      <c r="G75" s="93">
        <v>733</v>
      </c>
      <c r="H75" s="94">
        <v>100</v>
      </c>
      <c r="I75" s="93">
        <v>133</v>
      </c>
      <c r="J75" s="95">
        <v>396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79386</v>
      </c>
      <c r="F77" s="72">
        <f t="shared" ref="F77:M77" si="13">F78+F81+F84+F85+F86+F87+F88</f>
        <v>53863</v>
      </c>
      <c r="G77" s="72">
        <f t="shared" si="13"/>
        <v>42387</v>
      </c>
      <c r="H77" s="73">
        <f t="shared" si="13"/>
        <v>59625</v>
      </c>
      <c r="I77" s="72">
        <f t="shared" si="13"/>
        <v>77903</v>
      </c>
      <c r="J77" s="74">
        <f t="shared" si="13"/>
        <v>77903</v>
      </c>
      <c r="K77" s="72">
        <f t="shared" si="13"/>
        <v>83244</v>
      </c>
      <c r="L77" s="72">
        <f t="shared" si="13"/>
        <v>148992</v>
      </c>
      <c r="M77" s="72">
        <f t="shared" si="13"/>
        <v>107372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68487</v>
      </c>
      <c r="F78" s="100">
        <f t="shared" ref="F78:M78" si="14">SUM(F79:F80)</f>
        <v>46081</v>
      </c>
      <c r="G78" s="100">
        <f t="shared" si="14"/>
        <v>35460</v>
      </c>
      <c r="H78" s="101">
        <f t="shared" si="14"/>
        <v>53219</v>
      </c>
      <c r="I78" s="100">
        <f t="shared" si="14"/>
        <v>49502</v>
      </c>
      <c r="J78" s="102">
        <f t="shared" si="14"/>
        <v>49502</v>
      </c>
      <c r="K78" s="100">
        <f t="shared" si="14"/>
        <v>76962</v>
      </c>
      <c r="L78" s="100">
        <f t="shared" si="14"/>
        <v>133652</v>
      </c>
      <c r="M78" s="100">
        <f t="shared" si="14"/>
        <v>92007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68487</v>
      </c>
      <c r="F79" s="79">
        <v>46081</v>
      </c>
      <c r="G79" s="79">
        <v>35460</v>
      </c>
      <c r="H79" s="80">
        <v>53219</v>
      </c>
      <c r="I79" s="79">
        <v>49502</v>
      </c>
      <c r="J79" s="81">
        <v>49502</v>
      </c>
      <c r="K79" s="79">
        <v>76962</v>
      </c>
      <c r="L79" s="79">
        <v>133652</v>
      </c>
      <c r="M79" s="79">
        <v>92007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10364</v>
      </c>
      <c r="F81" s="86">
        <f t="shared" ref="F81:M81" si="15">SUM(F82:F83)</f>
        <v>7685</v>
      </c>
      <c r="G81" s="86">
        <f t="shared" si="15"/>
        <v>6927</v>
      </c>
      <c r="H81" s="87">
        <f t="shared" si="15"/>
        <v>6106</v>
      </c>
      <c r="I81" s="86">
        <f t="shared" si="15"/>
        <v>28401</v>
      </c>
      <c r="J81" s="88">
        <f t="shared" si="15"/>
        <v>28401</v>
      </c>
      <c r="K81" s="86">
        <f t="shared" si="15"/>
        <v>6282</v>
      </c>
      <c r="L81" s="86">
        <f t="shared" si="15"/>
        <v>15340</v>
      </c>
      <c r="M81" s="86">
        <f t="shared" si="15"/>
        <v>15365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5536</v>
      </c>
      <c r="F82" s="79">
        <v>3072</v>
      </c>
      <c r="G82" s="79">
        <v>3311</v>
      </c>
      <c r="H82" s="80">
        <v>0</v>
      </c>
      <c r="I82" s="79">
        <v>510</v>
      </c>
      <c r="J82" s="81">
        <v>510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4828</v>
      </c>
      <c r="F83" s="93">
        <v>4613</v>
      </c>
      <c r="G83" s="93">
        <v>3616</v>
      </c>
      <c r="H83" s="94">
        <v>6106</v>
      </c>
      <c r="I83" s="93">
        <v>27891</v>
      </c>
      <c r="J83" s="95">
        <v>27891</v>
      </c>
      <c r="K83" s="93">
        <v>6282</v>
      </c>
      <c r="L83" s="93">
        <v>15340</v>
      </c>
      <c r="M83" s="93">
        <v>15365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97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535</v>
      </c>
      <c r="F88" s="86">
        <v>0</v>
      </c>
      <c r="G88" s="86">
        <v>0</v>
      </c>
      <c r="H88" s="87">
        <v>300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21</v>
      </c>
      <c r="F90" s="72">
        <v>243</v>
      </c>
      <c r="G90" s="72">
        <v>172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349369</v>
      </c>
      <c r="F92" s="46">
        <f t="shared" ref="F92:M92" si="16">F4+F51+F77+F90</f>
        <v>369752</v>
      </c>
      <c r="G92" s="46">
        <f t="shared" si="16"/>
        <v>479744</v>
      </c>
      <c r="H92" s="47">
        <f t="shared" si="16"/>
        <v>644964</v>
      </c>
      <c r="I92" s="46">
        <f t="shared" si="16"/>
        <v>691026</v>
      </c>
      <c r="J92" s="48">
        <f t="shared" si="16"/>
        <v>711165</v>
      </c>
      <c r="K92" s="46">
        <f t="shared" si="16"/>
        <v>705112</v>
      </c>
      <c r="L92" s="46">
        <f t="shared" si="16"/>
        <v>806706</v>
      </c>
      <c r="M92" s="46">
        <f t="shared" si="16"/>
        <v>805982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128</v>
      </c>
      <c r="G3" s="17" t="s">
        <v>129</v>
      </c>
      <c r="H3" s="173" t="s">
        <v>130</v>
      </c>
      <c r="I3" s="174"/>
      <c r="J3" s="175"/>
      <c r="K3" s="17" t="s">
        <v>131</v>
      </c>
      <c r="L3" s="17" t="s">
        <v>132</v>
      </c>
      <c r="M3" s="17" t="s">
        <v>133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75867</v>
      </c>
      <c r="F4" s="72">
        <f t="shared" ref="F4:M4" si="0">F5+F8+F47</f>
        <v>81158</v>
      </c>
      <c r="G4" s="72">
        <f t="shared" si="0"/>
        <v>85256</v>
      </c>
      <c r="H4" s="73">
        <f t="shared" si="0"/>
        <v>91190</v>
      </c>
      <c r="I4" s="72">
        <f t="shared" si="0"/>
        <v>91688</v>
      </c>
      <c r="J4" s="74">
        <f t="shared" si="0"/>
        <v>91425</v>
      </c>
      <c r="K4" s="72">
        <f t="shared" si="0"/>
        <v>99619</v>
      </c>
      <c r="L4" s="72">
        <f t="shared" si="0"/>
        <v>103581</v>
      </c>
      <c r="M4" s="72">
        <f t="shared" si="0"/>
        <v>109070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38627</v>
      </c>
      <c r="F5" s="100">
        <f t="shared" ref="F5:M5" si="1">SUM(F6:F7)</f>
        <v>42192</v>
      </c>
      <c r="G5" s="100">
        <f t="shared" si="1"/>
        <v>45513</v>
      </c>
      <c r="H5" s="101">
        <f t="shared" si="1"/>
        <v>53450</v>
      </c>
      <c r="I5" s="100">
        <f t="shared" si="1"/>
        <v>53417</v>
      </c>
      <c r="J5" s="102">
        <f t="shared" si="1"/>
        <v>52901</v>
      </c>
      <c r="K5" s="100">
        <f t="shared" si="1"/>
        <v>57987</v>
      </c>
      <c r="L5" s="100">
        <f t="shared" si="1"/>
        <v>63890</v>
      </c>
      <c r="M5" s="100">
        <f t="shared" si="1"/>
        <v>68873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33719</v>
      </c>
      <c r="F6" s="79">
        <v>36759</v>
      </c>
      <c r="G6" s="79">
        <v>39643</v>
      </c>
      <c r="H6" s="80">
        <v>46501</v>
      </c>
      <c r="I6" s="79">
        <v>46468</v>
      </c>
      <c r="J6" s="81">
        <v>46019</v>
      </c>
      <c r="K6" s="79">
        <v>50449</v>
      </c>
      <c r="L6" s="79">
        <v>55585</v>
      </c>
      <c r="M6" s="79">
        <v>59919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4908</v>
      </c>
      <c r="F7" s="93">
        <v>5433</v>
      </c>
      <c r="G7" s="93">
        <v>5870</v>
      </c>
      <c r="H7" s="94">
        <v>6949</v>
      </c>
      <c r="I7" s="93">
        <v>6949</v>
      </c>
      <c r="J7" s="95">
        <v>6882</v>
      </c>
      <c r="K7" s="93">
        <v>7538</v>
      </c>
      <c r="L7" s="93">
        <v>8305</v>
      </c>
      <c r="M7" s="93">
        <v>8954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37240</v>
      </c>
      <c r="F8" s="100">
        <f t="shared" ref="F8:M8" si="2">SUM(F9:F46)</f>
        <v>38966</v>
      </c>
      <c r="G8" s="100">
        <f t="shared" si="2"/>
        <v>39743</v>
      </c>
      <c r="H8" s="101">
        <f t="shared" si="2"/>
        <v>37740</v>
      </c>
      <c r="I8" s="100">
        <f t="shared" si="2"/>
        <v>38271</v>
      </c>
      <c r="J8" s="102">
        <f t="shared" si="2"/>
        <v>38524</v>
      </c>
      <c r="K8" s="100">
        <f t="shared" si="2"/>
        <v>41632</v>
      </c>
      <c r="L8" s="100">
        <f t="shared" si="2"/>
        <v>39691</v>
      </c>
      <c r="M8" s="100">
        <f t="shared" si="2"/>
        <v>40197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132</v>
      </c>
      <c r="F9" s="79">
        <v>68</v>
      </c>
      <c r="G9" s="79">
        <v>1</v>
      </c>
      <c r="H9" s="80">
        <v>141</v>
      </c>
      <c r="I9" s="79">
        <v>141</v>
      </c>
      <c r="J9" s="81">
        <v>234</v>
      </c>
      <c r="K9" s="79">
        <v>253</v>
      </c>
      <c r="L9" s="79">
        <v>253</v>
      </c>
      <c r="M9" s="79">
        <v>253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2248</v>
      </c>
      <c r="F10" s="86">
        <v>2659</v>
      </c>
      <c r="G10" s="86">
        <v>3391</v>
      </c>
      <c r="H10" s="87">
        <v>2306</v>
      </c>
      <c r="I10" s="86">
        <v>2306</v>
      </c>
      <c r="J10" s="88">
        <v>1324</v>
      </c>
      <c r="K10" s="86">
        <v>2035</v>
      </c>
      <c r="L10" s="86">
        <v>2035</v>
      </c>
      <c r="M10" s="86">
        <v>2035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31</v>
      </c>
      <c r="F11" s="86">
        <v>166</v>
      </c>
      <c r="G11" s="86">
        <v>186</v>
      </c>
      <c r="H11" s="87">
        <v>297</v>
      </c>
      <c r="I11" s="86">
        <v>297</v>
      </c>
      <c r="J11" s="88">
        <v>177</v>
      </c>
      <c r="K11" s="86">
        <v>216</v>
      </c>
      <c r="L11" s="86">
        <v>216</v>
      </c>
      <c r="M11" s="86">
        <v>216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1490</v>
      </c>
      <c r="F12" s="86">
        <v>1551</v>
      </c>
      <c r="G12" s="86">
        <v>1488</v>
      </c>
      <c r="H12" s="87">
        <v>2240</v>
      </c>
      <c r="I12" s="86">
        <v>2240</v>
      </c>
      <c r="J12" s="88">
        <v>1819</v>
      </c>
      <c r="K12" s="86">
        <v>1928</v>
      </c>
      <c r="L12" s="86">
        <v>1928</v>
      </c>
      <c r="M12" s="86">
        <v>1928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84</v>
      </c>
      <c r="F13" s="86">
        <v>204</v>
      </c>
      <c r="G13" s="86">
        <v>150</v>
      </c>
      <c r="H13" s="87">
        <v>250</v>
      </c>
      <c r="I13" s="86">
        <v>106</v>
      </c>
      <c r="J13" s="88">
        <v>106</v>
      </c>
      <c r="K13" s="86">
        <v>110</v>
      </c>
      <c r="L13" s="86">
        <v>110</v>
      </c>
      <c r="M13" s="86">
        <v>110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1254</v>
      </c>
      <c r="F14" s="86">
        <v>222</v>
      </c>
      <c r="G14" s="86">
        <v>272</v>
      </c>
      <c r="H14" s="87">
        <v>56</v>
      </c>
      <c r="I14" s="86">
        <v>329</v>
      </c>
      <c r="J14" s="88">
        <v>329</v>
      </c>
      <c r="K14" s="86">
        <v>170</v>
      </c>
      <c r="L14" s="86">
        <v>170</v>
      </c>
      <c r="M14" s="86">
        <v>170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1999</v>
      </c>
      <c r="F15" s="86">
        <v>2124</v>
      </c>
      <c r="G15" s="86">
        <v>1991</v>
      </c>
      <c r="H15" s="87">
        <v>1855</v>
      </c>
      <c r="I15" s="86">
        <v>1855</v>
      </c>
      <c r="J15" s="88">
        <v>2008</v>
      </c>
      <c r="K15" s="86">
        <v>1663</v>
      </c>
      <c r="L15" s="86">
        <v>1663</v>
      </c>
      <c r="M15" s="86">
        <v>1663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1540</v>
      </c>
      <c r="F16" s="86">
        <v>3082</v>
      </c>
      <c r="G16" s="86">
        <v>2576</v>
      </c>
      <c r="H16" s="87">
        <v>2193</v>
      </c>
      <c r="I16" s="86">
        <v>2193</v>
      </c>
      <c r="J16" s="88">
        <v>2298</v>
      </c>
      <c r="K16" s="86">
        <v>2081</v>
      </c>
      <c r="L16" s="86">
        <v>2081</v>
      </c>
      <c r="M16" s="86">
        <v>2081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41</v>
      </c>
      <c r="G17" s="86">
        <v>178</v>
      </c>
      <c r="H17" s="87">
        <v>58</v>
      </c>
      <c r="I17" s="86">
        <v>267</v>
      </c>
      <c r="J17" s="88">
        <v>223</v>
      </c>
      <c r="K17" s="86">
        <v>136</v>
      </c>
      <c r="L17" s="86">
        <v>126</v>
      </c>
      <c r="M17" s="86">
        <v>126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67</v>
      </c>
      <c r="F21" s="86">
        <v>294</v>
      </c>
      <c r="G21" s="86">
        <v>168</v>
      </c>
      <c r="H21" s="87">
        <v>136</v>
      </c>
      <c r="I21" s="86">
        <v>136</v>
      </c>
      <c r="J21" s="88">
        <v>143</v>
      </c>
      <c r="K21" s="86">
        <v>61</v>
      </c>
      <c r="L21" s="86">
        <v>61</v>
      </c>
      <c r="M21" s="86">
        <v>61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7224</v>
      </c>
      <c r="F22" s="86">
        <v>3086</v>
      </c>
      <c r="G22" s="86">
        <v>2949</v>
      </c>
      <c r="H22" s="87">
        <v>3165</v>
      </c>
      <c r="I22" s="86">
        <v>2646</v>
      </c>
      <c r="J22" s="88">
        <v>3960</v>
      </c>
      <c r="K22" s="86">
        <v>2533</v>
      </c>
      <c r="L22" s="86">
        <v>1974</v>
      </c>
      <c r="M22" s="86">
        <v>1974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816</v>
      </c>
      <c r="F23" s="86">
        <v>1442</v>
      </c>
      <c r="G23" s="86">
        <v>1177</v>
      </c>
      <c r="H23" s="87">
        <v>1257</v>
      </c>
      <c r="I23" s="86">
        <v>1257</v>
      </c>
      <c r="J23" s="88">
        <v>1070</v>
      </c>
      <c r="K23" s="86">
        <v>570</v>
      </c>
      <c r="L23" s="86">
        <v>570</v>
      </c>
      <c r="M23" s="86">
        <v>570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50</v>
      </c>
      <c r="F24" s="86">
        <v>31</v>
      </c>
      <c r="G24" s="86">
        <v>25</v>
      </c>
      <c r="H24" s="87">
        <v>51</v>
      </c>
      <c r="I24" s="86">
        <v>51</v>
      </c>
      <c r="J24" s="88">
        <v>51</v>
      </c>
      <c r="K24" s="86">
        <v>94</v>
      </c>
      <c r="L24" s="86">
        <v>94</v>
      </c>
      <c r="M24" s="86">
        <v>94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562</v>
      </c>
      <c r="F25" s="86">
        <v>1036</v>
      </c>
      <c r="G25" s="86">
        <v>792</v>
      </c>
      <c r="H25" s="87">
        <v>657</v>
      </c>
      <c r="I25" s="86">
        <v>657</v>
      </c>
      <c r="J25" s="88">
        <v>1125</v>
      </c>
      <c r="K25" s="86">
        <v>847</v>
      </c>
      <c r="L25" s="86">
        <v>847</v>
      </c>
      <c r="M25" s="86">
        <v>847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8</v>
      </c>
      <c r="F31" s="86">
        <v>3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83</v>
      </c>
      <c r="F32" s="86">
        <v>21</v>
      </c>
      <c r="G32" s="86">
        <v>3</v>
      </c>
      <c r="H32" s="87">
        <v>0</v>
      </c>
      <c r="I32" s="86">
        <v>35</v>
      </c>
      <c r="J32" s="88">
        <v>35</v>
      </c>
      <c r="K32" s="86">
        <v>2</v>
      </c>
      <c r="L32" s="86">
        <v>2</v>
      </c>
      <c r="M32" s="86">
        <v>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</v>
      </c>
      <c r="F37" s="86">
        <v>23</v>
      </c>
      <c r="G37" s="86">
        <v>109</v>
      </c>
      <c r="H37" s="87">
        <v>22</v>
      </c>
      <c r="I37" s="86">
        <v>84</v>
      </c>
      <c r="J37" s="88">
        <v>84</v>
      </c>
      <c r="K37" s="86">
        <v>70</v>
      </c>
      <c r="L37" s="86">
        <v>70</v>
      </c>
      <c r="M37" s="86">
        <v>70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1945</v>
      </c>
      <c r="F38" s="86">
        <v>1327</v>
      </c>
      <c r="G38" s="86">
        <v>1536</v>
      </c>
      <c r="H38" s="87">
        <v>1246</v>
      </c>
      <c r="I38" s="86">
        <v>1246</v>
      </c>
      <c r="J38" s="88">
        <v>842</v>
      </c>
      <c r="K38" s="86">
        <v>1151</v>
      </c>
      <c r="L38" s="86">
        <v>1151</v>
      </c>
      <c r="M38" s="86">
        <v>1151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7908</v>
      </c>
      <c r="F39" s="86">
        <v>9671</v>
      </c>
      <c r="G39" s="86">
        <v>10303</v>
      </c>
      <c r="H39" s="87">
        <v>11857</v>
      </c>
      <c r="I39" s="86">
        <v>9946</v>
      </c>
      <c r="J39" s="88">
        <v>8900</v>
      </c>
      <c r="K39" s="86">
        <v>11493</v>
      </c>
      <c r="L39" s="86">
        <v>11493</v>
      </c>
      <c r="M39" s="86">
        <v>11494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1903</v>
      </c>
      <c r="F40" s="86">
        <v>3039</v>
      </c>
      <c r="G40" s="86">
        <v>3483</v>
      </c>
      <c r="H40" s="87">
        <v>2116</v>
      </c>
      <c r="I40" s="86">
        <v>3480</v>
      </c>
      <c r="J40" s="88">
        <v>3891</v>
      </c>
      <c r="K40" s="86">
        <v>5281</v>
      </c>
      <c r="L40" s="86">
        <v>5281</v>
      </c>
      <c r="M40" s="86">
        <v>5281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272</v>
      </c>
      <c r="F41" s="86">
        <v>388</v>
      </c>
      <c r="G41" s="86">
        <v>78</v>
      </c>
      <c r="H41" s="87">
        <v>0</v>
      </c>
      <c r="I41" s="86">
        <v>37</v>
      </c>
      <c r="J41" s="88">
        <v>37</v>
      </c>
      <c r="K41" s="86">
        <v>150</v>
      </c>
      <c r="L41" s="86">
        <v>150</v>
      </c>
      <c r="M41" s="86">
        <v>150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6152</v>
      </c>
      <c r="F42" s="86">
        <v>6677</v>
      </c>
      <c r="G42" s="86">
        <v>6493</v>
      </c>
      <c r="H42" s="87">
        <v>5825</v>
      </c>
      <c r="I42" s="86">
        <v>6525</v>
      </c>
      <c r="J42" s="88">
        <v>8000</v>
      </c>
      <c r="K42" s="86">
        <v>7824</v>
      </c>
      <c r="L42" s="86">
        <v>7400</v>
      </c>
      <c r="M42" s="86">
        <v>7377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1021</v>
      </c>
      <c r="F43" s="86">
        <v>742</v>
      </c>
      <c r="G43" s="86">
        <v>811</v>
      </c>
      <c r="H43" s="87">
        <v>1198</v>
      </c>
      <c r="I43" s="86">
        <v>1198</v>
      </c>
      <c r="J43" s="88">
        <v>670</v>
      </c>
      <c r="K43" s="86">
        <v>800</v>
      </c>
      <c r="L43" s="86">
        <v>800</v>
      </c>
      <c r="M43" s="86">
        <v>800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146</v>
      </c>
      <c r="F44" s="86">
        <v>630</v>
      </c>
      <c r="G44" s="86">
        <v>245</v>
      </c>
      <c r="H44" s="87">
        <v>268</v>
      </c>
      <c r="I44" s="86">
        <v>393</v>
      </c>
      <c r="J44" s="88">
        <v>390</v>
      </c>
      <c r="K44" s="86">
        <v>682</v>
      </c>
      <c r="L44" s="86">
        <v>682</v>
      </c>
      <c r="M44" s="86">
        <v>682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304</v>
      </c>
      <c r="F45" s="86">
        <v>69</v>
      </c>
      <c r="G45" s="86">
        <v>19</v>
      </c>
      <c r="H45" s="87">
        <v>306</v>
      </c>
      <c r="I45" s="86">
        <v>606</v>
      </c>
      <c r="J45" s="88">
        <v>543</v>
      </c>
      <c r="K45" s="86">
        <v>1012</v>
      </c>
      <c r="L45" s="86">
        <v>329</v>
      </c>
      <c r="M45" s="86">
        <v>329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370</v>
      </c>
      <c r="G46" s="93">
        <v>1319</v>
      </c>
      <c r="H46" s="94">
        <v>240</v>
      </c>
      <c r="I46" s="93">
        <v>240</v>
      </c>
      <c r="J46" s="95">
        <v>265</v>
      </c>
      <c r="K46" s="93">
        <v>470</v>
      </c>
      <c r="L46" s="93">
        <v>205</v>
      </c>
      <c r="M46" s="93">
        <v>733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781</v>
      </c>
      <c r="F51" s="72">
        <f t="shared" ref="F51:M51" si="4">F52+F59+F62+F63+F64+F72+F73</f>
        <v>939</v>
      </c>
      <c r="G51" s="72">
        <f t="shared" si="4"/>
        <v>2094</v>
      </c>
      <c r="H51" s="73">
        <f t="shared" si="4"/>
        <v>720</v>
      </c>
      <c r="I51" s="72">
        <f t="shared" si="4"/>
        <v>753</v>
      </c>
      <c r="J51" s="74">
        <f t="shared" si="4"/>
        <v>1016</v>
      </c>
      <c r="K51" s="72">
        <f t="shared" si="4"/>
        <v>720</v>
      </c>
      <c r="L51" s="72">
        <f t="shared" si="4"/>
        <v>720</v>
      </c>
      <c r="M51" s="72">
        <f t="shared" si="4"/>
        <v>720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70</v>
      </c>
      <c r="F52" s="79">
        <f t="shared" ref="F52:M52" si="5">F53+F56</f>
        <v>24</v>
      </c>
      <c r="G52" s="79">
        <f t="shared" si="5"/>
        <v>101</v>
      </c>
      <c r="H52" s="80">
        <f t="shared" si="5"/>
        <v>100</v>
      </c>
      <c r="I52" s="79">
        <f t="shared" si="5"/>
        <v>100</v>
      </c>
      <c r="J52" s="81">
        <f t="shared" si="5"/>
        <v>100</v>
      </c>
      <c r="K52" s="79">
        <f t="shared" si="5"/>
        <v>100</v>
      </c>
      <c r="L52" s="79">
        <f t="shared" si="5"/>
        <v>100</v>
      </c>
      <c r="M52" s="79">
        <f t="shared" si="5"/>
        <v>100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70</v>
      </c>
      <c r="F53" s="93">
        <f t="shared" ref="F53:M53" si="6">SUM(F54:F55)</f>
        <v>24</v>
      </c>
      <c r="G53" s="93">
        <f t="shared" si="6"/>
        <v>101</v>
      </c>
      <c r="H53" s="94">
        <f t="shared" si="6"/>
        <v>100</v>
      </c>
      <c r="I53" s="93">
        <f t="shared" si="6"/>
        <v>100</v>
      </c>
      <c r="J53" s="95">
        <f t="shared" si="6"/>
        <v>100</v>
      </c>
      <c r="K53" s="93">
        <f t="shared" si="6"/>
        <v>100</v>
      </c>
      <c r="L53" s="93">
        <f t="shared" si="6"/>
        <v>100</v>
      </c>
      <c r="M53" s="93">
        <f t="shared" si="6"/>
        <v>100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70</v>
      </c>
      <c r="F55" s="93">
        <v>24</v>
      </c>
      <c r="G55" s="93">
        <v>101</v>
      </c>
      <c r="H55" s="94">
        <v>100</v>
      </c>
      <c r="I55" s="93">
        <v>100</v>
      </c>
      <c r="J55" s="95">
        <v>100</v>
      </c>
      <c r="K55" s="93">
        <v>100</v>
      </c>
      <c r="L55" s="93">
        <v>100</v>
      </c>
      <c r="M55" s="93">
        <v>100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578</v>
      </c>
      <c r="F72" s="86">
        <v>850</v>
      </c>
      <c r="G72" s="86">
        <v>1370</v>
      </c>
      <c r="H72" s="87">
        <v>620</v>
      </c>
      <c r="I72" s="86">
        <v>620</v>
      </c>
      <c r="J72" s="88">
        <v>620</v>
      </c>
      <c r="K72" s="86">
        <v>620</v>
      </c>
      <c r="L72" s="86">
        <v>620</v>
      </c>
      <c r="M72" s="86">
        <v>620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133</v>
      </c>
      <c r="F73" s="86">
        <f t="shared" ref="F73:M73" si="12">SUM(F74:F75)</f>
        <v>65</v>
      </c>
      <c r="G73" s="86">
        <f t="shared" si="12"/>
        <v>623</v>
      </c>
      <c r="H73" s="87">
        <f t="shared" si="12"/>
        <v>0</v>
      </c>
      <c r="I73" s="86">
        <f t="shared" si="12"/>
        <v>33</v>
      </c>
      <c r="J73" s="88">
        <f t="shared" si="12"/>
        <v>296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133</v>
      </c>
      <c r="F75" s="93">
        <v>65</v>
      </c>
      <c r="G75" s="93">
        <v>623</v>
      </c>
      <c r="H75" s="94">
        <v>0</v>
      </c>
      <c r="I75" s="93">
        <v>33</v>
      </c>
      <c r="J75" s="95">
        <v>296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671</v>
      </c>
      <c r="F77" s="72">
        <f t="shared" ref="F77:M77" si="13">F78+F81+F84+F85+F86+F87+F88</f>
        <v>2322</v>
      </c>
      <c r="G77" s="72">
        <f t="shared" si="13"/>
        <v>308</v>
      </c>
      <c r="H77" s="73">
        <f t="shared" si="13"/>
        <v>365</v>
      </c>
      <c r="I77" s="72">
        <f t="shared" si="13"/>
        <v>2750</v>
      </c>
      <c r="J77" s="74">
        <f t="shared" si="13"/>
        <v>2750</v>
      </c>
      <c r="K77" s="72">
        <f t="shared" si="13"/>
        <v>240</v>
      </c>
      <c r="L77" s="72">
        <f t="shared" si="13"/>
        <v>240</v>
      </c>
      <c r="M77" s="72">
        <f t="shared" si="13"/>
        <v>240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594</v>
      </c>
      <c r="F81" s="86">
        <f t="shared" ref="F81:M81" si="15">SUM(F82:F83)</f>
        <v>2322</v>
      </c>
      <c r="G81" s="86">
        <f t="shared" si="15"/>
        <v>308</v>
      </c>
      <c r="H81" s="87">
        <f t="shared" si="15"/>
        <v>365</v>
      </c>
      <c r="I81" s="86">
        <f t="shared" si="15"/>
        <v>2750</v>
      </c>
      <c r="J81" s="88">
        <f t="shared" si="15"/>
        <v>2750</v>
      </c>
      <c r="K81" s="86">
        <f t="shared" si="15"/>
        <v>240</v>
      </c>
      <c r="L81" s="86">
        <f t="shared" si="15"/>
        <v>240</v>
      </c>
      <c r="M81" s="86">
        <f t="shared" si="15"/>
        <v>240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222</v>
      </c>
      <c r="F82" s="79">
        <v>1575</v>
      </c>
      <c r="G82" s="79">
        <v>0</v>
      </c>
      <c r="H82" s="80">
        <v>0</v>
      </c>
      <c r="I82" s="79">
        <v>510</v>
      </c>
      <c r="J82" s="81">
        <v>510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372</v>
      </c>
      <c r="F83" s="93">
        <v>747</v>
      </c>
      <c r="G83" s="93">
        <v>308</v>
      </c>
      <c r="H83" s="94">
        <v>365</v>
      </c>
      <c r="I83" s="93">
        <v>2240</v>
      </c>
      <c r="J83" s="95">
        <v>2240</v>
      </c>
      <c r="K83" s="93">
        <v>240</v>
      </c>
      <c r="L83" s="93">
        <v>240</v>
      </c>
      <c r="M83" s="93">
        <v>240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77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21</v>
      </c>
      <c r="F90" s="72">
        <v>243</v>
      </c>
      <c r="G90" s="72">
        <v>172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77340</v>
      </c>
      <c r="F92" s="46">
        <f t="shared" ref="F92:M92" si="16">F4+F51+F77+F90</f>
        <v>84662</v>
      </c>
      <c r="G92" s="46">
        <f t="shared" si="16"/>
        <v>87830</v>
      </c>
      <c r="H92" s="47">
        <f t="shared" si="16"/>
        <v>92275</v>
      </c>
      <c r="I92" s="46">
        <f t="shared" si="16"/>
        <v>95191</v>
      </c>
      <c r="J92" s="48">
        <f t="shared" si="16"/>
        <v>95191</v>
      </c>
      <c r="K92" s="46">
        <f t="shared" si="16"/>
        <v>100579</v>
      </c>
      <c r="L92" s="46">
        <f t="shared" si="16"/>
        <v>104541</v>
      </c>
      <c r="M92" s="46">
        <f t="shared" si="16"/>
        <v>110030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128</v>
      </c>
      <c r="G3" s="17" t="s">
        <v>129</v>
      </c>
      <c r="H3" s="173" t="s">
        <v>130</v>
      </c>
      <c r="I3" s="174"/>
      <c r="J3" s="175"/>
      <c r="K3" s="17" t="s">
        <v>131</v>
      </c>
      <c r="L3" s="17" t="s">
        <v>132</v>
      </c>
      <c r="M3" s="17" t="s">
        <v>133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62434</v>
      </c>
      <c r="F4" s="72">
        <f t="shared" ref="F4:M4" si="0">F5+F8+F47</f>
        <v>70637</v>
      </c>
      <c r="G4" s="72">
        <f t="shared" si="0"/>
        <v>76240</v>
      </c>
      <c r="H4" s="73">
        <f t="shared" si="0"/>
        <v>81987</v>
      </c>
      <c r="I4" s="72">
        <f t="shared" si="0"/>
        <v>87695</v>
      </c>
      <c r="J4" s="74">
        <f t="shared" si="0"/>
        <v>105723</v>
      </c>
      <c r="K4" s="72">
        <f t="shared" si="0"/>
        <v>96844</v>
      </c>
      <c r="L4" s="72">
        <f t="shared" si="0"/>
        <v>97095</v>
      </c>
      <c r="M4" s="72">
        <f t="shared" si="0"/>
        <v>102644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33312</v>
      </c>
      <c r="F5" s="100">
        <f t="shared" ref="F5:M5" si="1">SUM(F6:F7)</f>
        <v>36392</v>
      </c>
      <c r="G5" s="100">
        <f t="shared" si="1"/>
        <v>40333</v>
      </c>
      <c r="H5" s="101">
        <f t="shared" si="1"/>
        <v>47282</v>
      </c>
      <c r="I5" s="100">
        <f t="shared" si="1"/>
        <v>45438</v>
      </c>
      <c r="J5" s="102">
        <f t="shared" si="1"/>
        <v>44838</v>
      </c>
      <c r="K5" s="100">
        <f t="shared" si="1"/>
        <v>55213</v>
      </c>
      <c r="L5" s="100">
        <f t="shared" si="1"/>
        <v>59574</v>
      </c>
      <c r="M5" s="100">
        <f t="shared" si="1"/>
        <v>64224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28754</v>
      </c>
      <c r="F6" s="79">
        <v>31391</v>
      </c>
      <c r="G6" s="79">
        <v>34980</v>
      </c>
      <c r="H6" s="80">
        <v>41135</v>
      </c>
      <c r="I6" s="79">
        <v>39291</v>
      </c>
      <c r="J6" s="81">
        <v>39009</v>
      </c>
      <c r="K6" s="79">
        <v>48035</v>
      </c>
      <c r="L6" s="79">
        <v>51830</v>
      </c>
      <c r="M6" s="79">
        <v>55875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4558</v>
      </c>
      <c r="F7" s="93">
        <v>5001</v>
      </c>
      <c r="G7" s="93">
        <v>5353</v>
      </c>
      <c r="H7" s="94">
        <v>6147</v>
      </c>
      <c r="I7" s="93">
        <v>6147</v>
      </c>
      <c r="J7" s="95">
        <v>5829</v>
      </c>
      <c r="K7" s="93">
        <v>7178</v>
      </c>
      <c r="L7" s="93">
        <v>7744</v>
      </c>
      <c r="M7" s="93">
        <v>8349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29122</v>
      </c>
      <c r="F8" s="100">
        <f t="shared" ref="F8:M8" si="2">SUM(F9:F46)</f>
        <v>34245</v>
      </c>
      <c r="G8" s="100">
        <f t="shared" si="2"/>
        <v>35907</v>
      </c>
      <c r="H8" s="101">
        <f t="shared" si="2"/>
        <v>34705</v>
      </c>
      <c r="I8" s="100">
        <f t="shared" si="2"/>
        <v>42257</v>
      </c>
      <c r="J8" s="102">
        <f t="shared" si="2"/>
        <v>60885</v>
      </c>
      <c r="K8" s="100">
        <f t="shared" si="2"/>
        <v>41631</v>
      </c>
      <c r="L8" s="100">
        <f t="shared" si="2"/>
        <v>37521</v>
      </c>
      <c r="M8" s="100">
        <f t="shared" si="2"/>
        <v>38420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14</v>
      </c>
      <c r="F9" s="79">
        <v>17</v>
      </c>
      <c r="G9" s="79">
        <v>14</v>
      </c>
      <c r="H9" s="80">
        <v>12</v>
      </c>
      <c r="I9" s="79">
        <v>228</v>
      </c>
      <c r="J9" s="81">
        <v>551</v>
      </c>
      <c r="K9" s="79">
        <v>340</v>
      </c>
      <c r="L9" s="79">
        <v>340</v>
      </c>
      <c r="M9" s="79">
        <v>341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1412</v>
      </c>
      <c r="F10" s="86">
        <v>1078</v>
      </c>
      <c r="G10" s="86">
        <v>1018</v>
      </c>
      <c r="H10" s="87">
        <v>1058</v>
      </c>
      <c r="I10" s="86">
        <v>1782</v>
      </c>
      <c r="J10" s="88">
        <v>3366</v>
      </c>
      <c r="K10" s="86">
        <v>1345</v>
      </c>
      <c r="L10" s="86">
        <v>1345</v>
      </c>
      <c r="M10" s="86">
        <v>1335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375</v>
      </c>
      <c r="F11" s="86">
        <v>1012</v>
      </c>
      <c r="G11" s="86">
        <v>349</v>
      </c>
      <c r="H11" s="87">
        <v>328</v>
      </c>
      <c r="I11" s="86">
        <v>328</v>
      </c>
      <c r="J11" s="88">
        <v>383</v>
      </c>
      <c r="K11" s="86">
        <v>200</v>
      </c>
      <c r="L11" s="86">
        <v>194</v>
      </c>
      <c r="M11" s="86">
        <v>203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6135</v>
      </c>
      <c r="F14" s="86">
        <v>178</v>
      </c>
      <c r="G14" s="86">
        <v>285</v>
      </c>
      <c r="H14" s="87">
        <v>145</v>
      </c>
      <c r="I14" s="86">
        <v>415</v>
      </c>
      <c r="J14" s="88">
        <v>458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1125</v>
      </c>
      <c r="F15" s="86">
        <v>1162</v>
      </c>
      <c r="G15" s="86">
        <v>1396</v>
      </c>
      <c r="H15" s="87">
        <v>1397</v>
      </c>
      <c r="I15" s="86">
        <v>1013</v>
      </c>
      <c r="J15" s="88">
        <v>1013</v>
      </c>
      <c r="K15" s="86">
        <v>899</v>
      </c>
      <c r="L15" s="86">
        <v>900</v>
      </c>
      <c r="M15" s="86">
        <v>900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74</v>
      </c>
      <c r="F16" s="86">
        <v>87</v>
      </c>
      <c r="G16" s="86">
        <v>27</v>
      </c>
      <c r="H16" s="87">
        <v>89</v>
      </c>
      <c r="I16" s="86">
        <v>89</v>
      </c>
      <c r="J16" s="88">
        <v>89</v>
      </c>
      <c r="K16" s="86">
        <v>37</v>
      </c>
      <c r="L16" s="86">
        <v>37</v>
      </c>
      <c r="M16" s="86">
        <v>37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36</v>
      </c>
      <c r="F17" s="86">
        <v>220</v>
      </c>
      <c r="G17" s="86">
        <v>348</v>
      </c>
      <c r="H17" s="87">
        <v>32</v>
      </c>
      <c r="I17" s="86">
        <v>370</v>
      </c>
      <c r="J17" s="88">
        <v>568</v>
      </c>
      <c r="K17" s="86">
        <v>443</v>
      </c>
      <c r="L17" s="86">
        <v>433</v>
      </c>
      <c r="M17" s="86">
        <v>419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5624</v>
      </c>
      <c r="F22" s="86">
        <v>6308</v>
      </c>
      <c r="G22" s="86">
        <v>5218</v>
      </c>
      <c r="H22" s="87">
        <v>6934</v>
      </c>
      <c r="I22" s="86">
        <v>7479</v>
      </c>
      <c r="J22" s="88">
        <v>10613</v>
      </c>
      <c r="K22" s="86">
        <v>7674</v>
      </c>
      <c r="L22" s="86">
        <v>5314</v>
      </c>
      <c r="M22" s="86">
        <v>5405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440</v>
      </c>
      <c r="F23" s="86">
        <v>6831</v>
      </c>
      <c r="G23" s="86">
        <v>7188</v>
      </c>
      <c r="H23" s="87">
        <v>7310</v>
      </c>
      <c r="I23" s="86">
        <v>5998</v>
      </c>
      <c r="J23" s="88">
        <v>8607</v>
      </c>
      <c r="K23" s="86">
        <v>5484</v>
      </c>
      <c r="L23" s="86">
        <v>5198</v>
      </c>
      <c r="M23" s="86">
        <v>5198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6</v>
      </c>
      <c r="F24" s="86">
        <v>6</v>
      </c>
      <c r="G24" s="86">
        <v>17</v>
      </c>
      <c r="H24" s="87">
        <v>5</v>
      </c>
      <c r="I24" s="86">
        <v>5</v>
      </c>
      <c r="J24" s="88">
        <v>5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980</v>
      </c>
      <c r="F25" s="86">
        <v>699</v>
      </c>
      <c r="G25" s="86">
        <v>1017</v>
      </c>
      <c r="H25" s="87">
        <v>900</v>
      </c>
      <c r="I25" s="86">
        <v>1015</v>
      </c>
      <c r="J25" s="88">
        <v>1617</v>
      </c>
      <c r="K25" s="86">
        <v>1500</v>
      </c>
      <c r="L25" s="86">
        <v>1507</v>
      </c>
      <c r="M25" s="86">
        <v>1519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19</v>
      </c>
      <c r="J27" s="88">
        <v>19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</v>
      </c>
      <c r="F30" s="86">
        <v>5</v>
      </c>
      <c r="G30" s="86">
        <v>59</v>
      </c>
      <c r="H30" s="87">
        <v>10</v>
      </c>
      <c r="I30" s="86">
        <v>10</v>
      </c>
      <c r="J30" s="88">
        <v>10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78</v>
      </c>
      <c r="F31" s="86">
        <v>-3</v>
      </c>
      <c r="G31" s="86">
        <v>0</v>
      </c>
      <c r="H31" s="87">
        <v>68</v>
      </c>
      <c r="I31" s="86">
        <v>68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123</v>
      </c>
      <c r="F32" s="86">
        <v>98</v>
      </c>
      <c r="G32" s="86">
        <v>130</v>
      </c>
      <c r="H32" s="87">
        <v>252</v>
      </c>
      <c r="I32" s="86">
        <v>252</v>
      </c>
      <c r="J32" s="88">
        <v>152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10</v>
      </c>
      <c r="F34" s="86">
        <v>0</v>
      </c>
      <c r="G34" s="86">
        <v>0</v>
      </c>
      <c r="H34" s="87">
        <v>6</v>
      </c>
      <c r="I34" s="86">
        <v>6</v>
      </c>
      <c r="J34" s="88">
        <v>6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814</v>
      </c>
      <c r="F37" s="86">
        <v>72</v>
      </c>
      <c r="G37" s="86">
        <v>73</v>
      </c>
      <c r="H37" s="87">
        <v>102</v>
      </c>
      <c r="I37" s="86">
        <v>2414</v>
      </c>
      <c r="J37" s="88">
        <v>3036</v>
      </c>
      <c r="K37" s="86">
        <v>2472</v>
      </c>
      <c r="L37" s="86">
        <v>2395</v>
      </c>
      <c r="M37" s="86">
        <v>2322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568</v>
      </c>
      <c r="F38" s="86">
        <v>1126</v>
      </c>
      <c r="G38" s="86">
        <v>1339</v>
      </c>
      <c r="H38" s="87">
        <v>696</v>
      </c>
      <c r="I38" s="86">
        <v>741</v>
      </c>
      <c r="J38" s="88">
        <v>1635</v>
      </c>
      <c r="K38" s="86">
        <v>1531</v>
      </c>
      <c r="L38" s="86">
        <v>1453</v>
      </c>
      <c r="M38" s="86">
        <v>1298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201</v>
      </c>
      <c r="F39" s="86">
        <v>211</v>
      </c>
      <c r="G39" s="86">
        <v>330</v>
      </c>
      <c r="H39" s="87">
        <v>199</v>
      </c>
      <c r="I39" s="86">
        <v>199</v>
      </c>
      <c r="J39" s="88">
        <v>323</v>
      </c>
      <c r="K39" s="86">
        <v>405</v>
      </c>
      <c r="L39" s="86">
        <v>405</v>
      </c>
      <c r="M39" s="86">
        <v>407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565</v>
      </c>
      <c r="F40" s="86">
        <v>549</v>
      </c>
      <c r="G40" s="86">
        <v>865</v>
      </c>
      <c r="H40" s="87">
        <v>565</v>
      </c>
      <c r="I40" s="86">
        <v>1094</v>
      </c>
      <c r="J40" s="88">
        <v>1574</v>
      </c>
      <c r="K40" s="86">
        <v>396</v>
      </c>
      <c r="L40" s="86">
        <v>450</v>
      </c>
      <c r="M40" s="86">
        <v>454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3285</v>
      </c>
      <c r="F41" s="86">
        <v>3772</v>
      </c>
      <c r="G41" s="86">
        <v>5126</v>
      </c>
      <c r="H41" s="87">
        <v>4526</v>
      </c>
      <c r="I41" s="86">
        <v>5372</v>
      </c>
      <c r="J41" s="88">
        <v>8889</v>
      </c>
      <c r="K41" s="86">
        <v>6403</v>
      </c>
      <c r="L41" s="86">
        <v>6202</v>
      </c>
      <c r="M41" s="86">
        <v>6207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4442</v>
      </c>
      <c r="F42" s="86">
        <v>6701</v>
      </c>
      <c r="G42" s="86">
        <v>8679</v>
      </c>
      <c r="H42" s="87">
        <v>6913</v>
      </c>
      <c r="I42" s="86">
        <v>8356</v>
      </c>
      <c r="J42" s="88">
        <v>11160</v>
      </c>
      <c r="K42" s="86">
        <v>7546</v>
      </c>
      <c r="L42" s="86">
        <v>7451</v>
      </c>
      <c r="M42" s="86">
        <v>7486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120</v>
      </c>
      <c r="F43" s="86">
        <v>80</v>
      </c>
      <c r="G43" s="86">
        <v>33</v>
      </c>
      <c r="H43" s="87">
        <v>0</v>
      </c>
      <c r="I43" s="86">
        <v>99</v>
      </c>
      <c r="J43" s="88">
        <v>243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70</v>
      </c>
      <c r="F44" s="86">
        <v>1009</v>
      </c>
      <c r="G44" s="86">
        <v>225</v>
      </c>
      <c r="H44" s="87">
        <v>161</v>
      </c>
      <c r="I44" s="86">
        <v>208</v>
      </c>
      <c r="J44" s="88">
        <v>401</v>
      </c>
      <c r="K44" s="86">
        <v>357</v>
      </c>
      <c r="L44" s="86">
        <v>358</v>
      </c>
      <c r="M44" s="86">
        <v>362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2620</v>
      </c>
      <c r="F45" s="86">
        <v>255</v>
      </c>
      <c r="G45" s="86">
        <v>214</v>
      </c>
      <c r="H45" s="87">
        <v>300</v>
      </c>
      <c r="I45" s="86">
        <v>508</v>
      </c>
      <c r="J45" s="88">
        <v>546</v>
      </c>
      <c r="K45" s="86">
        <v>580</v>
      </c>
      <c r="L45" s="86">
        <v>522</v>
      </c>
      <c r="M45" s="86">
        <v>510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2772</v>
      </c>
      <c r="G46" s="93">
        <v>1957</v>
      </c>
      <c r="H46" s="94">
        <v>2697</v>
      </c>
      <c r="I46" s="93">
        <v>4189</v>
      </c>
      <c r="J46" s="95">
        <v>5621</v>
      </c>
      <c r="K46" s="93">
        <v>4019</v>
      </c>
      <c r="L46" s="93">
        <v>3017</v>
      </c>
      <c r="M46" s="93">
        <v>4017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26403</v>
      </c>
      <c r="F51" s="72">
        <f t="shared" ref="F51:M51" si="4">F52+F59+F62+F63+F64+F72+F73</f>
        <v>35129</v>
      </c>
      <c r="G51" s="72">
        <f t="shared" si="4"/>
        <v>42704</v>
      </c>
      <c r="H51" s="73">
        <f t="shared" si="4"/>
        <v>33664</v>
      </c>
      <c r="I51" s="72">
        <f t="shared" si="4"/>
        <v>53409</v>
      </c>
      <c r="J51" s="74">
        <f t="shared" si="4"/>
        <v>55520</v>
      </c>
      <c r="K51" s="72">
        <f t="shared" si="4"/>
        <v>45379</v>
      </c>
      <c r="L51" s="72">
        <f t="shared" si="4"/>
        <v>49533</v>
      </c>
      <c r="M51" s="72">
        <f t="shared" si="4"/>
        <v>51501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1170</v>
      </c>
      <c r="F52" s="79">
        <f t="shared" ref="F52:M52" si="5">F53+F56</f>
        <v>7568</v>
      </c>
      <c r="G52" s="79">
        <f t="shared" si="5"/>
        <v>11611</v>
      </c>
      <c r="H52" s="80">
        <f t="shared" si="5"/>
        <v>10435</v>
      </c>
      <c r="I52" s="79">
        <f t="shared" si="5"/>
        <v>11232</v>
      </c>
      <c r="J52" s="81">
        <f t="shared" si="5"/>
        <v>11232</v>
      </c>
      <c r="K52" s="79">
        <f t="shared" si="5"/>
        <v>12363</v>
      </c>
      <c r="L52" s="79">
        <f t="shared" si="5"/>
        <v>14983</v>
      </c>
      <c r="M52" s="79">
        <f t="shared" si="5"/>
        <v>15619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1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1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1170</v>
      </c>
      <c r="F56" s="93">
        <f t="shared" ref="F56:M56" si="7">SUM(F57:F58)</f>
        <v>7568</v>
      </c>
      <c r="G56" s="93">
        <f t="shared" si="7"/>
        <v>11610</v>
      </c>
      <c r="H56" s="94">
        <f t="shared" si="7"/>
        <v>10435</v>
      </c>
      <c r="I56" s="93">
        <f t="shared" si="7"/>
        <v>11232</v>
      </c>
      <c r="J56" s="95">
        <f t="shared" si="7"/>
        <v>11232</v>
      </c>
      <c r="K56" s="93">
        <f t="shared" si="7"/>
        <v>12363</v>
      </c>
      <c r="L56" s="93">
        <f t="shared" si="7"/>
        <v>14983</v>
      </c>
      <c r="M56" s="93">
        <f t="shared" si="7"/>
        <v>15619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1170</v>
      </c>
      <c r="F57" s="79">
        <v>7568</v>
      </c>
      <c r="G57" s="79">
        <v>11610</v>
      </c>
      <c r="H57" s="80">
        <v>10435</v>
      </c>
      <c r="I57" s="79">
        <v>11232</v>
      </c>
      <c r="J57" s="81">
        <v>11232</v>
      </c>
      <c r="K57" s="79">
        <v>12363</v>
      </c>
      <c r="L57" s="79">
        <v>14983</v>
      </c>
      <c r="M57" s="79">
        <v>15619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6096</v>
      </c>
      <c r="F59" s="100">
        <f t="shared" ref="F59:M59" si="8">SUM(F60:F61)</f>
        <v>6401</v>
      </c>
      <c r="G59" s="100">
        <f t="shared" si="8"/>
        <v>6721</v>
      </c>
      <c r="H59" s="101">
        <f t="shared" si="8"/>
        <v>4755</v>
      </c>
      <c r="I59" s="100">
        <f t="shared" si="8"/>
        <v>7057</v>
      </c>
      <c r="J59" s="102">
        <f t="shared" si="8"/>
        <v>7057</v>
      </c>
      <c r="K59" s="100">
        <f t="shared" si="8"/>
        <v>7445</v>
      </c>
      <c r="L59" s="100">
        <f t="shared" si="8"/>
        <v>7787</v>
      </c>
      <c r="M59" s="100">
        <f t="shared" si="8"/>
        <v>8183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6096</v>
      </c>
      <c r="F61" s="93">
        <v>6401</v>
      </c>
      <c r="G61" s="93">
        <v>6721</v>
      </c>
      <c r="H61" s="94">
        <v>4755</v>
      </c>
      <c r="I61" s="93">
        <v>7057</v>
      </c>
      <c r="J61" s="95">
        <v>7057</v>
      </c>
      <c r="K61" s="93">
        <v>7445</v>
      </c>
      <c r="L61" s="93">
        <v>7787</v>
      </c>
      <c r="M61" s="93">
        <v>8183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18703</v>
      </c>
      <c r="F72" s="86">
        <v>20952</v>
      </c>
      <c r="G72" s="86">
        <v>24212</v>
      </c>
      <c r="H72" s="87">
        <v>18374</v>
      </c>
      <c r="I72" s="86">
        <v>34810</v>
      </c>
      <c r="J72" s="88">
        <v>36708</v>
      </c>
      <c r="K72" s="86">
        <v>25571</v>
      </c>
      <c r="L72" s="86">
        <v>26763</v>
      </c>
      <c r="M72" s="86">
        <v>27699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434</v>
      </c>
      <c r="F73" s="86">
        <f t="shared" ref="F73:M73" si="12">SUM(F74:F75)</f>
        <v>208</v>
      </c>
      <c r="G73" s="86">
        <f t="shared" si="12"/>
        <v>160</v>
      </c>
      <c r="H73" s="87">
        <f t="shared" si="12"/>
        <v>100</v>
      </c>
      <c r="I73" s="86">
        <f t="shared" si="12"/>
        <v>310</v>
      </c>
      <c r="J73" s="88">
        <f t="shared" si="12"/>
        <v>523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383</v>
      </c>
      <c r="F74" s="79">
        <v>88</v>
      </c>
      <c r="G74" s="79">
        <v>50</v>
      </c>
      <c r="H74" s="80">
        <v>0</v>
      </c>
      <c r="I74" s="79">
        <v>210</v>
      </c>
      <c r="J74" s="81">
        <v>423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51</v>
      </c>
      <c r="F75" s="93">
        <v>120</v>
      </c>
      <c r="G75" s="93">
        <v>110</v>
      </c>
      <c r="H75" s="94">
        <v>100</v>
      </c>
      <c r="I75" s="93">
        <v>100</v>
      </c>
      <c r="J75" s="95">
        <v>100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43491</v>
      </c>
      <c r="F77" s="72">
        <f t="shared" ref="F77:M77" si="13">F78+F81+F84+F85+F86+F87+F88</f>
        <v>17078</v>
      </c>
      <c r="G77" s="72">
        <f t="shared" si="13"/>
        <v>21158</v>
      </c>
      <c r="H77" s="73">
        <f t="shared" si="13"/>
        <v>13404</v>
      </c>
      <c r="I77" s="72">
        <f t="shared" si="13"/>
        <v>29097</v>
      </c>
      <c r="J77" s="74">
        <f t="shared" si="13"/>
        <v>29097</v>
      </c>
      <c r="K77" s="72">
        <f t="shared" si="13"/>
        <v>7397</v>
      </c>
      <c r="L77" s="72">
        <f t="shared" si="13"/>
        <v>48680</v>
      </c>
      <c r="M77" s="72">
        <f t="shared" si="13"/>
        <v>6500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42266</v>
      </c>
      <c r="F78" s="100">
        <f t="shared" ref="F78:M78" si="14">SUM(F79:F80)</f>
        <v>16182</v>
      </c>
      <c r="G78" s="100">
        <f t="shared" si="14"/>
        <v>17581</v>
      </c>
      <c r="H78" s="101">
        <f t="shared" si="14"/>
        <v>12900</v>
      </c>
      <c r="I78" s="100">
        <f t="shared" si="14"/>
        <v>9183</v>
      </c>
      <c r="J78" s="102">
        <f t="shared" si="14"/>
        <v>9183</v>
      </c>
      <c r="K78" s="100">
        <f t="shared" si="14"/>
        <v>6855</v>
      </c>
      <c r="L78" s="100">
        <f t="shared" si="14"/>
        <v>48080</v>
      </c>
      <c r="M78" s="100">
        <f t="shared" si="14"/>
        <v>5875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42266</v>
      </c>
      <c r="F79" s="79">
        <v>16182</v>
      </c>
      <c r="G79" s="79">
        <v>17581</v>
      </c>
      <c r="H79" s="80">
        <v>12900</v>
      </c>
      <c r="I79" s="79">
        <v>9183</v>
      </c>
      <c r="J79" s="81">
        <v>9183</v>
      </c>
      <c r="K79" s="79">
        <v>6855</v>
      </c>
      <c r="L79" s="79">
        <v>48080</v>
      </c>
      <c r="M79" s="79">
        <v>5875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945</v>
      </c>
      <c r="F81" s="86">
        <f t="shared" ref="F81:M81" si="15">SUM(F82:F83)</f>
        <v>799</v>
      </c>
      <c r="G81" s="86">
        <f t="shared" si="15"/>
        <v>3577</v>
      </c>
      <c r="H81" s="87">
        <f t="shared" si="15"/>
        <v>504</v>
      </c>
      <c r="I81" s="86">
        <f t="shared" si="15"/>
        <v>19914</v>
      </c>
      <c r="J81" s="88">
        <f t="shared" si="15"/>
        <v>19914</v>
      </c>
      <c r="K81" s="86">
        <f t="shared" si="15"/>
        <v>542</v>
      </c>
      <c r="L81" s="86">
        <f t="shared" si="15"/>
        <v>600</v>
      </c>
      <c r="M81" s="86">
        <f t="shared" si="15"/>
        <v>625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196</v>
      </c>
      <c r="F82" s="79">
        <v>270</v>
      </c>
      <c r="G82" s="79">
        <v>2604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749</v>
      </c>
      <c r="F83" s="93">
        <v>529</v>
      </c>
      <c r="G83" s="93">
        <v>973</v>
      </c>
      <c r="H83" s="94">
        <v>504</v>
      </c>
      <c r="I83" s="93">
        <v>19914</v>
      </c>
      <c r="J83" s="95">
        <v>19914</v>
      </c>
      <c r="K83" s="93">
        <v>542</v>
      </c>
      <c r="L83" s="93">
        <v>600</v>
      </c>
      <c r="M83" s="93">
        <v>625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97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280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132328</v>
      </c>
      <c r="F92" s="46">
        <f t="shared" ref="F92:M92" si="16">F4+F51+F77+F90</f>
        <v>122844</v>
      </c>
      <c r="G92" s="46">
        <f t="shared" si="16"/>
        <v>140102</v>
      </c>
      <c r="H92" s="47">
        <f t="shared" si="16"/>
        <v>129055</v>
      </c>
      <c r="I92" s="46">
        <f t="shared" si="16"/>
        <v>170201</v>
      </c>
      <c r="J92" s="48">
        <f t="shared" si="16"/>
        <v>190340</v>
      </c>
      <c r="K92" s="46">
        <f t="shared" si="16"/>
        <v>149620</v>
      </c>
      <c r="L92" s="46">
        <f t="shared" si="16"/>
        <v>195308</v>
      </c>
      <c r="M92" s="46">
        <f t="shared" si="16"/>
        <v>160645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128</v>
      </c>
      <c r="G3" s="17" t="s">
        <v>129</v>
      </c>
      <c r="H3" s="173" t="s">
        <v>130</v>
      </c>
      <c r="I3" s="174"/>
      <c r="J3" s="175"/>
      <c r="K3" s="17" t="s">
        <v>131</v>
      </c>
      <c r="L3" s="17" t="s">
        <v>132</v>
      </c>
      <c r="M3" s="17" t="s">
        <v>133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82710</v>
      </c>
      <c r="F4" s="72">
        <f t="shared" ref="F4:M4" si="0">F5+F8+F47</f>
        <v>79092</v>
      </c>
      <c r="G4" s="72">
        <f t="shared" si="0"/>
        <v>88393</v>
      </c>
      <c r="H4" s="73">
        <f t="shared" si="0"/>
        <v>128684</v>
      </c>
      <c r="I4" s="72">
        <f t="shared" si="0"/>
        <v>129364</v>
      </c>
      <c r="J4" s="74">
        <f t="shared" si="0"/>
        <v>129314</v>
      </c>
      <c r="K4" s="72">
        <f t="shared" si="0"/>
        <v>117375</v>
      </c>
      <c r="L4" s="72">
        <f t="shared" si="0"/>
        <v>138818</v>
      </c>
      <c r="M4" s="72">
        <f t="shared" si="0"/>
        <v>143204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35542</v>
      </c>
      <c r="F5" s="100">
        <f t="shared" ref="F5:M5" si="1">SUM(F6:F7)</f>
        <v>38775</v>
      </c>
      <c r="G5" s="100">
        <f t="shared" si="1"/>
        <v>45241</v>
      </c>
      <c r="H5" s="101">
        <f t="shared" si="1"/>
        <v>50550</v>
      </c>
      <c r="I5" s="100">
        <f t="shared" si="1"/>
        <v>49510</v>
      </c>
      <c r="J5" s="102">
        <f t="shared" si="1"/>
        <v>49460</v>
      </c>
      <c r="K5" s="100">
        <f t="shared" si="1"/>
        <v>58014</v>
      </c>
      <c r="L5" s="100">
        <f t="shared" si="1"/>
        <v>67391</v>
      </c>
      <c r="M5" s="100">
        <f t="shared" si="1"/>
        <v>72647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29502</v>
      </c>
      <c r="F6" s="79">
        <v>32278</v>
      </c>
      <c r="G6" s="79">
        <v>37972</v>
      </c>
      <c r="H6" s="80">
        <v>43978</v>
      </c>
      <c r="I6" s="79">
        <v>42938</v>
      </c>
      <c r="J6" s="81">
        <v>42888</v>
      </c>
      <c r="K6" s="79">
        <v>50472</v>
      </c>
      <c r="L6" s="79">
        <v>58630</v>
      </c>
      <c r="M6" s="79">
        <v>63203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6040</v>
      </c>
      <c r="F7" s="93">
        <v>6497</v>
      </c>
      <c r="G7" s="93">
        <v>7269</v>
      </c>
      <c r="H7" s="94">
        <v>6572</v>
      </c>
      <c r="I7" s="93">
        <v>6572</v>
      </c>
      <c r="J7" s="95">
        <v>6572</v>
      </c>
      <c r="K7" s="93">
        <v>7542</v>
      </c>
      <c r="L7" s="93">
        <v>8761</v>
      </c>
      <c r="M7" s="93">
        <v>9444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47168</v>
      </c>
      <c r="F8" s="100">
        <f t="shared" ref="F8:M8" si="2">SUM(F9:F46)</f>
        <v>40317</v>
      </c>
      <c r="G8" s="100">
        <f t="shared" si="2"/>
        <v>43152</v>
      </c>
      <c r="H8" s="101">
        <f t="shared" si="2"/>
        <v>78134</v>
      </c>
      <c r="I8" s="100">
        <f t="shared" si="2"/>
        <v>79854</v>
      </c>
      <c r="J8" s="102">
        <f t="shared" si="2"/>
        <v>79854</v>
      </c>
      <c r="K8" s="100">
        <f t="shared" si="2"/>
        <v>59361</v>
      </c>
      <c r="L8" s="100">
        <f t="shared" si="2"/>
        <v>71427</v>
      </c>
      <c r="M8" s="100">
        <f t="shared" si="2"/>
        <v>70557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69</v>
      </c>
      <c r="F9" s="79">
        <v>216</v>
      </c>
      <c r="G9" s="79">
        <v>114</v>
      </c>
      <c r="H9" s="80">
        <v>196</v>
      </c>
      <c r="I9" s="79">
        <v>117</v>
      </c>
      <c r="J9" s="81">
        <v>277</v>
      </c>
      <c r="K9" s="79">
        <v>63</v>
      </c>
      <c r="L9" s="79">
        <v>68</v>
      </c>
      <c r="M9" s="79">
        <v>68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851</v>
      </c>
      <c r="F10" s="86">
        <v>319</v>
      </c>
      <c r="G10" s="86">
        <v>724</v>
      </c>
      <c r="H10" s="87">
        <v>886</v>
      </c>
      <c r="I10" s="86">
        <v>566</v>
      </c>
      <c r="J10" s="88">
        <v>978</v>
      </c>
      <c r="K10" s="86">
        <v>400</v>
      </c>
      <c r="L10" s="86">
        <v>400</v>
      </c>
      <c r="M10" s="86">
        <v>400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578</v>
      </c>
      <c r="F11" s="86">
        <v>18745</v>
      </c>
      <c r="G11" s="86">
        <v>19516</v>
      </c>
      <c r="H11" s="87">
        <v>21528</v>
      </c>
      <c r="I11" s="86">
        <v>22248</v>
      </c>
      <c r="J11" s="88">
        <v>22248</v>
      </c>
      <c r="K11" s="86">
        <v>31417</v>
      </c>
      <c r="L11" s="86">
        <v>43112</v>
      </c>
      <c r="M11" s="86">
        <v>41119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185</v>
      </c>
      <c r="F14" s="86">
        <v>129</v>
      </c>
      <c r="G14" s="86">
        <v>118</v>
      </c>
      <c r="H14" s="87">
        <v>243</v>
      </c>
      <c r="I14" s="86">
        <v>243</v>
      </c>
      <c r="J14" s="88">
        <v>232</v>
      </c>
      <c r="K14" s="86">
        <v>140</v>
      </c>
      <c r="L14" s="86">
        <v>94</v>
      </c>
      <c r="M14" s="86">
        <v>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1190</v>
      </c>
      <c r="F15" s="86">
        <v>1128</v>
      </c>
      <c r="G15" s="86">
        <v>1114</v>
      </c>
      <c r="H15" s="87">
        <v>1239</v>
      </c>
      <c r="I15" s="86">
        <v>1239</v>
      </c>
      <c r="J15" s="88">
        <v>1581</v>
      </c>
      <c r="K15" s="86">
        <v>1259</v>
      </c>
      <c r="L15" s="86">
        <v>1261</v>
      </c>
      <c r="M15" s="86">
        <v>1262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5309</v>
      </c>
      <c r="F16" s="86">
        <v>8411</v>
      </c>
      <c r="G16" s="86">
        <v>7008</v>
      </c>
      <c r="H16" s="87">
        <v>10846</v>
      </c>
      <c r="I16" s="86">
        <v>8606</v>
      </c>
      <c r="J16" s="88">
        <v>6794</v>
      </c>
      <c r="K16" s="86">
        <v>9474</v>
      </c>
      <c r="L16" s="86">
        <v>9608</v>
      </c>
      <c r="M16" s="86">
        <v>10463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15</v>
      </c>
      <c r="H17" s="87">
        <v>0</v>
      </c>
      <c r="I17" s="86">
        <v>3</v>
      </c>
      <c r="J17" s="88">
        <v>3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181</v>
      </c>
      <c r="F22" s="86">
        <v>434</v>
      </c>
      <c r="G22" s="86">
        <v>217</v>
      </c>
      <c r="H22" s="87">
        <v>1354</v>
      </c>
      <c r="I22" s="86">
        <v>1166</v>
      </c>
      <c r="J22" s="88">
        <v>1063</v>
      </c>
      <c r="K22" s="86">
        <v>637</v>
      </c>
      <c r="L22" s="86">
        <v>637</v>
      </c>
      <c r="M22" s="86">
        <v>637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97</v>
      </c>
      <c r="F23" s="86">
        <v>336</v>
      </c>
      <c r="G23" s="86">
        <v>177</v>
      </c>
      <c r="H23" s="87">
        <v>32359</v>
      </c>
      <c r="I23" s="86">
        <v>32359</v>
      </c>
      <c r="J23" s="88">
        <v>31974</v>
      </c>
      <c r="K23" s="86">
        <v>115</v>
      </c>
      <c r="L23" s="86">
        <v>115</v>
      </c>
      <c r="M23" s="86">
        <v>115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</v>
      </c>
      <c r="F24" s="86">
        <v>7</v>
      </c>
      <c r="G24" s="86">
        <v>4</v>
      </c>
      <c r="H24" s="87">
        <v>4</v>
      </c>
      <c r="I24" s="86">
        <v>4</v>
      </c>
      <c r="J24" s="88">
        <v>4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437</v>
      </c>
      <c r="F25" s="86">
        <v>503</v>
      </c>
      <c r="G25" s="86">
        <v>1048</v>
      </c>
      <c r="H25" s="87">
        <v>865</v>
      </c>
      <c r="I25" s="86">
        <v>865</v>
      </c>
      <c r="J25" s="88">
        <v>1212</v>
      </c>
      <c r="K25" s="86">
        <v>1155</v>
      </c>
      <c r="L25" s="86">
        <v>1155</v>
      </c>
      <c r="M25" s="86">
        <v>1155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31752</v>
      </c>
      <c r="F31" s="86">
        <v>1627</v>
      </c>
      <c r="G31" s="86">
        <v>3195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15</v>
      </c>
      <c r="F32" s="86">
        <v>20</v>
      </c>
      <c r="G32" s="86">
        <v>6</v>
      </c>
      <c r="H32" s="87">
        <v>20</v>
      </c>
      <c r="I32" s="86">
        <v>20</v>
      </c>
      <c r="J32" s="88">
        <v>18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118</v>
      </c>
      <c r="F37" s="86">
        <v>131</v>
      </c>
      <c r="G37" s="86">
        <v>67</v>
      </c>
      <c r="H37" s="87">
        <v>281</v>
      </c>
      <c r="I37" s="86">
        <v>678</v>
      </c>
      <c r="J37" s="88">
        <v>602</v>
      </c>
      <c r="K37" s="86">
        <v>270</v>
      </c>
      <c r="L37" s="86">
        <v>270</v>
      </c>
      <c r="M37" s="86">
        <v>270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1563</v>
      </c>
      <c r="F38" s="86">
        <v>1183</v>
      </c>
      <c r="G38" s="86">
        <v>1984</v>
      </c>
      <c r="H38" s="87">
        <v>1789</v>
      </c>
      <c r="I38" s="86">
        <v>3371</v>
      </c>
      <c r="J38" s="88">
        <v>3698</v>
      </c>
      <c r="K38" s="86">
        <v>5651</v>
      </c>
      <c r="L38" s="86">
        <v>5670</v>
      </c>
      <c r="M38" s="86">
        <v>5700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188</v>
      </c>
      <c r="F39" s="86">
        <v>231</v>
      </c>
      <c r="G39" s="86">
        <v>385</v>
      </c>
      <c r="H39" s="87">
        <v>252</v>
      </c>
      <c r="I39" s="86">
        <v>287</v>
      </c>
      <c r="J39" s="88">
        <v>248</v>
      </c>
      <c r="K39" s="86">
        <v>2459</v>
      </c>
      <c r="L39" s="86">
        <v>2621</v>
      </c>
      <c r="M39" s="86">
        <v>2798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1522</v>
      </c>
      <c r="F40" s="86">
        <v>946</v>
      </c>
      <c r="G40" s="86">
        <v>978</v>
      </c>
      <c r="H40" s="87">
        <v>1274</v>
      </c>
      <c r="I40" s="86">
        <v>2174</v>
      </c>
      <c r="J40" s="88">
        <v>2078</v>
      </c>
      <c r="K40" s="86">
        <v>623</v>
      </c>
      <c r="L40" s="86">
        <v>633</v>
      </c>
      <c r="M40" s="86">
        <v>642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45</v>
      </c>
      <c r="F41" s="86">
        <v>171</v>
      </c>
      <c r="G41" s="86">
        <v>134</v>
      </c>
      <c r="H41" s="87">
        <v>159</v>
      </c>
      <c r="I41" s="86">
        <v>159</v>
      </c>
      <c r="J41" s="88">
        <v>22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1801</v>
      </c>
      <c r="F42" s="86">
        <v>2392</v>
      </c>
      <c r="G42" s="86">
        <v>3010</v>
      </c>
      <c r="H42" s="87">
        <v>2964</v>
      </c>
      <c r="I42" s="86">
        <v>3710</v>
      </c>
      <c r="J42" s="88">
        <v>3951</v>
      </c>
      <c r="K42" s="86">
        <v>2796</v>
      </c>
      <c r="L42" s="86">
        <v>2848</v>
      </c>
      <c r="M42" s="86">
        <v>2871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124</v>
      </c>
      <c r="F43" s="86">
        <v>42</v>
      </c>
      <c r="G43" s="86">
        <v>46</v>
      </c>
      <c r="H43" s="87">
        <v>63</v>
      </c>
      <c r="I43" s="86">
        <v>149</v>
      </c>
      <c r="J43" s="88">
        <v>153</v>
      </c>
      <c r="K43" s="86">
        <v>200</v>
      </c>
      <c r="L43" s="86">
        <v>212</v>
      </c>
      <c r="M43" s="86">
        <v>225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53</v>
      </c>
      <c r="F44" s="86">
        <v>1393</v>
      </c>
      <c r="G44" s="86">
        <v>1787</v>
      </c>
      <c r="H44" s="87">
        <v>313</v>
      </c>
      <c r="I44" s="86">
        <v>313</v>
      </c>
      <c r="J44" s="88">
        <v>612</v>
      </c>
      <c r="K44" s="86">
        <v>868</v>
      </c>
      <c r="L44" s="86">
        <v>879</v>
      </c>
      <c r="M44" s="86">
        <v>891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1089</v>
      </c>
      <c r="F45" s="86">
        <v>1566</v>
      </c>
      <c r="G45" s="86">
        <v>1429</v>
      </c>
      <c r="H45" s="87">
        <v>1499</v>
      </c>
      <c r="I45" s="86">
        <v>1491</v>
      </c>
      <c r="J45" s="88">
        <v>2022</v>
      </c>
      <c r="K45" s="86">
        <v>1834</v>
      </c>
      <c r="L45" s="86">
        <v>1844</v>
      </c>
      <c r="M45" s="86">
        <v>1844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387</v>
      </c>
      <c r="G46" s="93">
        <v>76</v>
      </c>
      <c r="H46" s="94">
        <v>0</v>
      </c>
      <c r="I46" s="93">
        <v>86</v>
      </c>
      <c r="J46" s="95">
        <v>84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21767</v>
      </c>
      <c r="F51" s="72">
        <f t="shared" ref="F51:M51" si="4">F52+F59+F62+F63+F64+F72+F73</f>
        <v>48691</v>
      </c>
      <c r="G51" s="72">
        <f t="shared" si="4"/>
        <v>142498</v>
      </c>
      <c r="H51" s="73">
        <f t="shared" si="4"/>
        <v>249094</v>
      </c>
      <c r="I51" s="72">
        <f t="shared" si="4"/>
        <v>250214</v>
      </c>
      <c r="J51" s="74">
        <f t="shared" si="4"/>
        <v>250264</v>
      </c>
      <c r="K51" s="72">
        <f t="shared" si="4"/>
        <v>261931</v>
      </c>
      <c r="L51" s="72">
        <f t="shared" si="4"/>
        <v>267967</v>
      </c>
      <c r="M51" s="72">
        <f t="shared" si="4"/>
        <v>291471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21397</v>
      </c>
      <c r="F52" s="79">
        <f t="shared" ref="F52:M52" si="5">F53+F56</f>
        <v>48491</v>
      </c>
      <c r="G52" s="79">
        <f t="shared" si="5"/>
        <v>138773</v>
      </c>
      <c r="H52" s="80">
        <f t="shared" si="5"/>
        <v>248852</v>
      </c>
      <c r="I52" s="79">
        <f t="shared" si="5"/>
        <v>248932</v>
      </c>
      <c r="J52" s="81">
        <f t="shared" si="5"/>
        <v>248932</v>
      </c>
      <c r="K52" s="79">
        <f t="shared" si="5"/>
        <v>259243</v>
      </c>
      <c r="L52" s="79">
        <f t="shared" si="5"/>
        <v>265057</v>
      </c>
      <c r="M52" s="79">
        <f t="shared" si="5"/>
        <v>288333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47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47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21397</v>
      </c>
      <c r="F56" s="93">
        <f t="shared" ref="F56:M56" si="7">SUM(F57:F58)</f>
        <v>48444</v>
      </c>
      <c r="G56" s="93">
        <f t="shared" si="7"/>
        <v>138773</v>
      </c>
      <c r="H56" s="94">
        <f t="shared" si="7"/>
        <v>248852</v>
      </c>
      <c r="I56" s="93">
        <f t="shared" si="7"/>
        <v>248932</v>
      </c>
      <c r="J56" s="95">
        <f t="shared" si="7"/>
        <v>248932</v>
      </c>
      <c r="K56" s="93">
        <f t="shared" si="7"/>
        <v>259243</v>
      </c>
      <c r="L56" s="93">
        <f t="shared" si="7"/>
        <v>265057</v>
      </c>
      <c r="M56" s="93">
        <f t="shared" si="7"/>
        <v>288333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21397</v>
      </c>
      <c r="F57" s="79">
        <v>48444</v>
      </c>
      <c r="G57" s="79">
        <v>138773</v>
      </c>
      <c r="H57" s="80">
        <v>248852</v>
      </c>
      <c r="I57" s="79">
        <v>248932</v>
      </c>
      <c r="J57" s="81">
        <v>248932</v>
      </c>
      <c r="K57" s="79">
        <v>259243</v>
      </c>
      <c r="L57" s="79">
        <v>265057</v>
      </c>
      <c r="M57" s="79">
        <v>288333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68</v>
      </c>
      <c r="F72" s="86">
        <v>99</v>
      </c>
      <c r="G72" s="86">
        <v>3523</v>
      </c>
      <c r="H72" s="87">
        <v>242</v>
      </c>
      <c r="I72" s="86">
        <v>1242</v>
      </c>
      <c r="J72" s="88">
        <v>1242</v>
      </c>
      <c r="K72" s="86">
        <v>2688</v>
      </c>
      <c r="L72" s="86">
        <v>2910</v>
      </c>
      <c r="M72" s="86">
        <v>3138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302</v>
      </c>
      <c r="F73" s="86">
        <f t="shared" ref="F73:M73" si="12">SUM(F74:F75)</f>
        <v>101</v>
      </c>
      <c r="G73" s="86">
        <f t="shared" si="12"/>
        <v>202</v>
      </c>
      <c r="H73" s="87">
        <f t="shared" si="12"/>
        <v>0</v>
      </c>
      <c r="I73" s="86">
        <f t="shared" si="12"/>
        <v>40</v>
      </c>
      <c r="J73" s="88">
        <f t="shared" si="12"/>
        <v>90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302</v>
      </c>
      <c r="F74" s="79">
        <v>101</v>
      </c>
      <c r="G74" s="79">
        <v>202</v>
      </c>
      <c r="H74" s="80">
        <v>0</v>
      </c>
      <c r="I74" s="79">
        <v>40</v>
      </c>
      <c r="J74" s="81">
        <v>90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35224</v>
      </c>
      <c r="F77" s="72">
        <f t="shared" ref="F77:M77" si="13">F78+F81+F84+F85+F86+F87+F88</f>
        <v>34463</v>
      </c>
      <c r="G77" s="72">
        <f t="shared" si="13"/>
        <v>20921</v>
      </c>
      <c r="H77" s="73">
        <f t="shared" si="13"/>
        <v>45856</v>
      </c>
      <c r="I77" s="72">
        <f t="shared" si="13"/>
        <v>46056</v>
      </c>
      <c r="J77" s="74">
        <f t="shared" si="13"/>
        <v>46056</v>
      </c>
      <c r="K77" s="72">
        <f t="shared" si="13"/>
        <v>75607</v>
      </c>
      <c r="L77" s="72">
        <f t="shared" si="13"/>
        <v>100072</v>
      </c>
      <c r="M77" s="72">
        <f t="shared" si="13"/>
        <v>100632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26221</v>
      </c>
      <c r="F78" s="100">
        <f t="shared" ref="F78:M78" si="14">SUM(F79:F80)</f>
        <v>29899</v>
      </c>
      <c r="G78" s="100">
        <f t="shared" si="14"/>
        <v>17879</v>
      </c>
      <c r="H78" s="101">
        <f t="shared" si="14"/>
        <v>40319</v>
      </c>
      <c r="I78" s="100">
        <f t="shared" si="14"/>
        <v>40319</v>
      </c>
      <c r="J78" s="102">
        <f t="shared" si="14"/>
        <v>40319</v>
      </c>
      <c r="K78" s="100">
        <f t="shared" si="14"/>
        <v>70107</v>
      </c>
      <c r="L78" s="100">
        <f t="shared" si="14"/>
        <v>85572</v>
      </c>
      <c r="M78" s="100">
        <f t="shared" si="14"/>
        <v>86132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26221</v>
      </c>
      <c r="F79" s="79">
        <v>29899</v>
      </c>
      <c r="G79" s="79">
        <v>17879</v>
      </c>
      <c r="H79" s="80">
        <v>40319</v>
      </c>
      <c r="I79" s="79">
        <v>40319</v>
      </c>
      <c r="J79" s="81">
        <v>40319</v>
      </c>
      <c r="K79" s="79">
        <v>70107</v>
      </c>
      <c r="L79" s="79">
        <v>85572</v>
      </c>
      <c r="M79" s="79">
        <v>86132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8825</v>
      </c>
      <c r="F81" s="86">
        <f t="shared" ref="F81:M81" si="15">SUM(F82:F83)</f>
        <v>4564</v>
      </c>
      <c r="G81" s="86">
        <f t="shared" si="15"/>
        <v>3042</v>
      </c>
      <c r="H81" s="87">
        <f t="shared" si="15"/>
        <v>5237</v>
      </c>
      <c r="I81" s="86">
        <f t="shared" si="15"/>
        <v>5737</v>
      </c>
      <c r="J81" s="88">
        <f t="shared" si="15"/>
        <v>5737</v>
      </c>
      <c r="K81" s="86">
        <f t="shared" si="15"/>
        <v>5500</v>
      </c>
      <c r="L81" s="86">
        <f t="shared" si="15"/>
        <v>14500</v>
      </c>
      <c r="M81" s="86">
        <f t="shared" si="15"/>
        <v>14500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5118</v>
      </c>
      <c r="F82" s="79">
        <v>1227</v>
      </c>
      <c r="G82" s="79">
        <v>707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3707</v>
      </c>
      <c r="F83" s="93">
        <v>3337</v>
      </c>
      <c r="G83" s="93">
        <v>2335</v>
      </c>
      <c r="H83" s="94">
        <v>5237</v>
      </c>
      <c r="I83" s="93">
        <v>5737</v>
      </c>
      <c r="J83" s="95">
        <v>5737</v>
      </c>
      <c r="K83" s="93">
        <v>5500</v>
      </c>
      <c r="L83" s="93">
        <v>14500</v>
      </c>
      <c r="M83" s="93">
        <v>14500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178</v>
      </c>
      <c r="F88" s="86">
        <v>0</v>
      </c>
      <c r="G88" s="86">
        <v>0</v>
      </c>
      <c r="H88" s="87">
        <v>300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139701</v>
      </c>
      <c r="F92" s="46">
        <f t="shared" ref="F92:M92" si="16">F4+F51+F77+F90</f>
        <v>162246</v>
      </c>
      <c r="G92" s="46">
        <f t="shared" si="16"/>
        <v>251812</v>
      </c>
      <c r="H92" s="47">
        <f t="shared" si="16"/>
        <v>423634</v>
      </c>
      <c r="I92" s="46">
        <f t="shared" si="16"/>
        <v>425634</v>
      </c>
      <c r="J92" s="48">
        <f t="shared" si="16"/>
        <v>425634</v>
      </c>
      <c r="K92" s="46">
        <f t="shared" si="16"/>
        <v>454913</v>
      </c>
      <c r="L92" s="46">
        <f t="shared" si="16"/>
        <v>506857</v>
      </c>
      <c r="M92" s="46">
        <f t="shared" si="16"/>
        <v>535307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2014-05-29T13:39:19Z</dcterms:created>
  <dcterms:modified xsi:type="dcterms:W3CDTF">2014-05-30T09:21:21Z</dcterms:modified>
</cp:coreProperties>
</file>